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AppData\Local\Temp\Rar$DIa9360.18564\"/>
    </mc:Choice>
  </mc:AlternateContent>
  <xr:revisionPtr revIDLastSave="0" documentId="13_ncr:1_{781EE7CD-0181-4C98-B285-50BB31DCADA8}" xr6:coauthVersionLast="41" xr6:coauthVersionMax="41" xr10:uidLastSave="{00000000-0000-0000-0000-000000000000}"/>
  <bookViews>
    <workbookView xWindow="10668" yWindow="432" windowWidth="13200" windowHeight="8184" firstSheet="1" activeTab="2" xr2:uid="{258E76A9-B282-4D40-BF61-31587DF99783}"/>
  </bookViews>
  <sheets>
    <sheet name="Balance Sheet" sheetId="1" r:id="rId1"/>
    <sheet name="Income Statement" sheetId="4" r:id="rId2"/>
    <sheet name="Cash Flow Statement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2" l="1"/>
  <c r="E28" i="2" s="1"/>
  <c r="E19" i="2"/>
  <c r="E24" i="2" s="1"/>
  <c r="E10" i="2"/>
  <c r="E18" i="2" s="1"/>
  <c r="D25" i="2"/>
  <c r="D28" i="2" s="1"/>
  <c r="D19" i="2"/>
  <c r="D24" i="2" s="1"/>
  <c r="D10" i="2"/>
  <c r="D18" i="2" s="1"/>
  <c r="D11" i="4"/>
  <c r="E11" i="4"/>
  <c r="G11" i="4"/>
  <c r="F11" i="4"/>
  <c r="E35" i="4"/>
  <c r="F35" i="4"/>
  <c r="G35" i="4"/>
  <c r="E31" i="4"/>
  <c r="F31" i="4"/>
  <c r="G31" i="4"/>
  <c r="E15" i="4"/>
  <c r="F15" i="4"/>
  <c r="G15" i="4"/>
  <c r="D31" i="4"/>
  <c r="D15" i="4"/>
  <c r="E77" i="1"/>
  <c r="E67" i="1"/>
  <c r="E66" i="1" s="1"/>
  <c r="D77" i="1"/>
  <c r="D67" i="1" s="1"/>
  <c r="D66" i="1" s="1"/>
  <c r="E51" i="1"/>
  <c r="E50" i="1" s="1"/>
  <c r="D51" i="1"/>
  <c r="D50" i="1" s="1"/>
  <c r="E44" i="1"/>
  <c r="E40" i="1"/>
  <c r="D44" i="1"/>
  <c r="D40" i="1"/>
  <c r="E36" i="1"/>
  <c r="E35" i="1" s="1"/>
  <c r="D36" i="1"/>
  <c r="D35" i="1" s="1"/>
  <c r="E28" i="1"/>
  <c r="D28" i="1"/>
  <c r="E25" i="1"/>
  <c r="D25" i="1"/>
  <c r="E16" i="1"/>
  <c r="D16" i="1"/>
  <c r="E12" i="1"/>
  <c r="D12" i="1"/>
  <c r="E9" i="1"/>
  <c r="D9" i="1"/>
  <c r="E29" i="2" l="1"/>
  <c r="E32" i="2" s="1"/>
  <c r="D29" i="2"/>
  <c r="D32" i="2" s="1"/>
  <c r="G19" i="4"/>
  <c r="G28" i="4" s="1"/>
  <c r="F19" i="4"/>
  <c r="F28" i="4" s="1"/>
  <c r="E19" i="4"/>
  <c r="E28" i="4" s="1"/>
  <c r="D19" i="4"/>
  <c r="D28" i="4" s="1"/>
  <c r="D32" i="4" s="1"/>
  <c r="D35" i="4" s="1"/>
  <c r="E82" i="1"/>
  <c r="D82" i="1"/>
  <c r="E33" i="1"/>
  <c r="D33" i="1"/>
  <c r="E8" i="1"/>
  <c r="D8" i="1"/>
  <c r="E48" i="1" l="1"/>
  <c r="D48" i="1"/>
</calcChain>
</file>

<file path=xl/sharedStrings.xml><?xml version="1.0" encoding="utf-8"?>
<sst xmlns="http://schemas.openxmlformats.org/spreadsheetml/2006/main" count="219" uniqueCount="199">
  <si>
    <t>Items</t>
  </si>
  <si>
    <t>ASSETS</t>
  </si>
  <si>
    <t>TOTAL ASSETS</t>
  </si>
  <si>
    <t>TOTAL RESOURCES</t>
  </si>
  <si>
    <t>Accumulated</t>
  </si>
  <si>
    <t>I. Cash and cash equivalents</t>
  </si>
  <si>
    <t>1. Cash</t>
  </si>
  <si>
    <t>II. Short-term investments</t>
  </si>
  <si>
    <t>III. Accounts receivable</t>
  </si>
  <si>
    <t>1. Receivables from customers</t>
  </si>
  <si>
    <t>2. Advanced payments to suppliers</t>
  </si>
  <si>
    <t>IV. Inventory</t>
  </si>
  <si>
    <t>V. Other current assets</t>
  </si>
  <si>
    <t>1. Short-term prepaid expenses</t>
  </si>
  <si>
    <t>2.  Deductible VAT</t>
  </si>
  <si>
    <t>3. Taxes and receivables from the State</t>
  </si>
  <si>
    <t>I. Long-term receivables</t>
  </si>
  <si>
    <t>II. Fixed Assets</t>
  </si>
  <si>
    <t>1. Tangible fixed assets</t>
  </si>
  <si>
    <t>I. Current liabilities</t>
  </si>
  <si>
    <t>II. Long-term liabilities</t>
  </si>
  <si>
    <t>II. Other resources and funds</t>
  </si>
  <si>
    <t>01</t>
  </si>
  <si>
    <t>02</t>
  </si>
  <si>
    <t>03</t>
  </si>
  <si>
    <t>04</t>
  </si>
  <si>
    <t>05</t>
  </si>
  <si>
    <t>06</t>
  </si>
  <si>
    <t>07</t>
  </si>
  <si>
    <t>10</t>
  </si>
  <si>
    <t>11</t>
  </si>
  <si>
    <t xml:space="preserve"> - Historical cost</t>
  </si>
  <si>
    <t>III. Investment Property</t>
  </si>
  <si>
    <t xml:space="preserve">B. FIXED ASSETS </t>
  </si>
  <si>
    <t>31/12/2018</t>
  </si>
  <si>
    <t>D. OWNERS' EQUITY</t>
  </si>
  <si>
    <t>C. LIABILITIES</t>
  </si>
  <si>
    <t>A. CURRENT ASSETS</t>
  </si>
  <si>
    <t>411a</t>
  </si>
  <si>
    <t>421a</t>
  </si>
  <si>
    <t>421b</t>
  </si>
  <si>
    <t>1. Business Capital</t>
  </si>
  <si>
    <r>
      <t xml:space="preserve"> - </t>
    </r>
    <r>
      <rPr>
        <i/>
        <sz val="9"/>
        <rFont val="Arial"/>
        <family val="2"/>
      </rPr>
      <t>Common stock with voting rights</t>
    </r>
  </si>
  <si>
    <r>
      <t xml:space="preserve"> - </t>
    </r>
    <r>
      <rPr>
        <i/>
        <sz val="9"/>
        <rFont val="Arial"/>
        <family val="2"/>
      </rPr>
      <t xml:space="preserve">Accumulated undistributed profit after tax at end of last period </t>
    </r>
  </si>
  <si>
    <r>
      <t xml:space="preserve"> - </t>
    </r>
    <r>
      <rPr>
        <i/>
        <sz val="9"/>
        <rFont val="Arial"/>
        <family val="2"/>
      </rPr>
      <t xml:space="preserve">Undistributed profit after tax this period </t>
    </r>
  </si>
  <si>
    <t>Currency: VND</t>
  </si>
  <si>
    <t>Code</t>
  </si>
  <si>
    <t>Notes</t>
  </si>
  <si>
    <t>I. Owner's Equity</t>
  </si>
  <si>
    <t>20</t>
  </si>
  <si>
    <t>21</t>
  </si>
  <si>
    <t>22</t>
  </si>
  <si>
    <t>25</t>
  </si>
  <si>
    <t>30</t>
  </si>
  <si>
    <t>31</t>
  </si>
  <si>
    <t>32</t>
  </si>
  <si>
    <t>40</t>
  </si>
  <si>
    <t>50</t>
  </si>
  <si>
    <t>51</t>
  </si>
  <si>
    <t>52</t>
  </si>
  <si>
    <t>60</t>
  </si>
  <si>
    <t>70</t>
  </si>
  <si>
    <t>1. Gross sales of merchandise and services</t>
  </si>
  <si>
    <t>3. Net sales of merchandise and services</t>
  </si>
  <si>
    <t>2. Deduction</t>
  </si>
  <si>
    <t>4. Cost of goods sold</t>
  </si>
  <si>
    <t xml:space="preserve">5. Gross profit from sale of merchandise and services  </t>
  </si>
  <si>
    <t>6. Financial income</t>
  </si>
  <si>
    <t>7. Financial expenses</t>
  </si>
  <si>
    <t>8. Selling expenses</t>
  </si>
  <si>
    <t>9. General and administration expenses</t>
  </si>
  <si>
    <t>10. Operating profit (loss)</t>
  </si>
  <si>
    <t>11. Other income</t>
  </si>
  <si>
    <t>12. Other expenses</t>
  </si>
  <si>
    <t>13. Profit (loss) from other activities</t>
  </si>
  <si>
    <t>14. Accounting profit (loss) before tax</t>
  </si>
  <si>
    <t>17. Net profit (loss) after tax</t>
  </si>
  <si>
    <t>I. Cash flows from operating activities</t>
  </si>
  <si>
    <t xml:space="preserve">Net cash from operating activities </t>
  </si>
  <si>
    <t>II. Cash flows from investing activities</t>
  </si>
  <si>
    <t>III. Cash flows from financing activities</t>
  </si>
  <si>
    <t xml:space="preserve">Net cash from financing activities </t>
  </si>
  <si>
    <t>Cash and cash equivalent at beginning of period</t>
  </si>
  <si>
    <t>2. Payment to suppliers</t>
  </si>
  <si>
    <t>3. Payments to employees</t>
  </si>
  <si>
    <t>4. Payment for interest</t>
  </si>
  <si>
    <t>7. Other cash paid for operating activities</t>
  </si>
  <si>
    <t>5. Payment for income tax</t>
  </si>
  <si>
    <t>6. Other receipts from operating activities</t>
  </si>
  <si>
    <t>1. Receipts from sales of goods and services and other revenue</t>
  </si>
  <si>
    <t>1. Proceeds from share issue and capital contribution by owners</t>
  </si>
  <si>
    <t>2. Payments for capital recovery of owners, buy-back</t>
  </si>
  <si>
    <t xml:space="preserve">Cash and cash equivalent at end of period </t>
  </si>
  <si>
    <t xml:space="preserve">Net cash increase/ decrease during the period </t>
  </si>
  <si>
    <t>Net cash from investing activities</t>
  </si>
  <si>
    <t>HANOI TRANSFORMER MANUFACTURING AND ELECTRIC MATERIAL JSC.</t>
  </si>
  <si>
    <t>No. 55 - K2  Road - Cau Dien - Tu Liem Dist. - Hanoi</t>
  </si>
  <si>
    <t>VI.01</t>
  </si>
  <si>
    <t>VI.02</t>
  </si>
  <si>
    <t>VI.03</t>
  </si>
  <si>
    <t>VI.04</t>
  </si>
  <si>
    <t>VI.07</t>
  </si>
  <si>
    <t>VI.13</t>
  </si>
  <si>
    <t>VI.09</t>
  </si>
  <si>
    <t>VI.12</t>
  </si>
  <si>
    <t>VI.08</t>
  </si>
  <si>
    <t>VI.22</t>
  </si>
  <si>
    <t>411b</t>
  </si>
  <si>
    <t>VI.14</t>
  </si>
  <si>
    <t>VI.15</t>
  </si>
  <si>
    <t>VI.17</t>
  </si>
  <si>
    <t>VI.18</t>
  </si>
  <si>
    <t>VI.19</t>
  </si>
  <si>
    <t>VI.20</t>
  </si>
  <si>
    <t>VI.21</t>
  </si>
  <si>
    <t>VI.23</t>
  </si>
  <si>
    <t>VI.24</t>
  </si>
  <si>
    <t>VI.25</t>
  </si>
  <si>
    <t>VI.26</t>
  </si>
  <si>
    <t>2. Cash equivalents</t>
  </si>
  <si>
    <t>1. Trading securities</t>
  </si>
  <si>
    <t>2. Provision for impairment of trading securities</t>
  </si>
  <si>
    <t>3. Internal receivables</t>
  </si>
  <si>
    <t>4. Receivables based on stages of construction contract schedules</t>
  </si>
  <si>
    <t>5. Receivables from short-term lending</t>
  </si>
  <si>
    <t>6. Other receivables</t>
  </si>
  <si>
    <t>8. Pending shortage assets</t>
  </si>
  <si>
    <t xml:space="preserve">1. Inventories </t>
  </si>
  <si>
    <t>VI.05</t>
  </si>
  <si>
    <t xml:space="preserve">4. Advance to </t>
  </si>
  <si>
    <t>2. Construction in progress</t>
  </si>
  <si>
    <t>V. Long-term financial investments</t>
  </si>
  <si>
    <t>3. Other long-term assets</t>
  </si>
  <si>
    <t>2. Deferred Tax Assets</t>
  </si>
  <si>
    <t>1.Long-term prepaid expenses</t>
  </si>
  <si>
    <t>VI. Others</t>
  </si>
  <si>
    <t>1. Short-term borrowings and loans from finance lease</t>
  </si>
  <si>
    <t>2. Accounts payable</t>
  </si>
  <si>
    <t>5. Employee Payables</t>
  </si>
  <si>
    <t>4. Tax Payables &amp; Payables to Government</t>
  </si>
  <si>
    <t>3. Advanced payments from buyers</t>
  </si>
  <si>
    <t>6. Short-term accruals</t>
  </si>
  <si>
    <t>8. Payment based on stages of construction contract schedules</t>
  </si>
  <si>
    <t>IV. Long-term assets in process</t>
  </si>
  <si>
    <t>1. Long-term operation expenses in process</t>
  </si>
  <si>
    <t>7. Allowance for job loss</t>
  </si>
  <si>
    <t>10. Other short-term payable</t>
  </si>
  <si>
    <t>11. Allowance for payables</t>
  </si>
  <si>
    <t>12. Bonus and welfare fund</t>
  </si>
  <si>
    <t>13. Price stablizing fund</t>
  </si>
  <si>
    <t>9. Short-term unrealized turnover</t>
  </si>
  <si>
    <t xml:space="preserve"> - Preferred stock</t>
  </si>
  <si>
    <t>2. Share premium</t>
  </si>
  <si>
    <t>6. Revaluation differences on Assets</t>
  </si>
  <si>
    <t>7. Foreign exchange differences</t>
  </si>
  <si>
    <t>8. Investment &amp; Development Fund</t>
  </si>
  <si>
    <t>10. Other Funds belonging to Equity</t>
  </si>
  <si>
    <t>9. Corporate restructuring fund</t>
  </si>
  <si>
    <t>11. Retained earnings</t>
  </si>
  <si>
    <t>12. Basic Construction Capital</t>
  </si>
  <si>
    <t>24</t>
  </si>
  <si>
    <t>Goods sale</t>
  </si>
  <si>
    <t>Finished product sale</t>
  </si>
  <si>
    <t>Service sale</t>
  </si>
  <si>
    <t>Cost of goods sold</t>
  </si>
  <si>
    <t>Cost of finished product</t>
  </si>
  <si>
    <t>Cost of service</t>
  </si>
  <si>
    <t>Gross profit from goods sold</t>
  </si>
  <si>
    <t>Gross profit from finished product</t>
  </si>
  <si>
    <t>Gross profit from service</t>
  </si>
  <si>
    <t>15. Current enterprise income tax</t>
  </si>
  <si>
    <t xml:space="preserve">16. Deferred enterprise income tax </t>
  </si>
  <si>
    <t>VII.1</t>
  </si>
  <si>
    <t>VII.2</t>
  </si>
  <si>
    <t>VII.3</t>
  </si>
  <si>
    <t>VII.4</t>
  </si>
  <si>
    <t>VII.5</t>
  </si>
  <si>
    <t>VII.8</t>
  </si>
  <si>
    <t>VII.6</t>
  </si>
  <si>
    <t>VII.7</t>
  </si>
  <si>
    <t>VII.10</t>
  </si>
  <si>
    <t>VII.11</t>
  </si>
  <si>
    <t>Selling expenses</t>
  </si>
  <si>
    <t>(Direct method)</t>
  </si>
  <si>
    <t>1. Acquisition of fixed assets and other non-current assets</t>
  </si>
  <si>
    <t>3.Loan to other company, acquisition of debt instruments of other company</t>
  </si>
  <si>
    <t>4. Loans and advances to customers</t>
  </si>
  <si>
    <t>2. Proceeds from sale of fixed assets and other non-current assets</t>
  </si>
  <si>
    <t>Effects of changes in foreign exchange rate</t>
  </si>
  <si>
    <t>3. Held-to-maturity investment</t>
  </si>
  <si>
    <t xml:space="preserve">7. Allowance for short-term incollectible accounts </t>
  </si>
  <si>
    <t>2. Allowance for inventories</t>
  </si>
  <si>
    <t xml:space="preserve"> - Accumulated depreciation </t>
  </si>
  <si>
    <t>CONSOLIDATED BALANCE SHEET</t>
  </si>
  <si>
    <t>CONSOLIDATED INCOME STATEMENT</t>
  </si>
  <si>
    <t>CONSOLIDATED CASH FLOW STATEMENT</t>
  </si>
  <si>
    <t>as at June 30th, 2019</t>
  </si>
  <si>
    <t xml:space="preserve">Quarter 2 </t>
  </si>
  <si>
    <t>2nd Quarter,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</si>
</sst>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[$-F800]dddd\,\ mmmm\ dd\,\ yyyy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.VnTime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i/>
      <sz val="9"/>
      <color theme="1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12">
    <xf numFmtId="0" fontId="0" fillId="0" borderId="0" xfId="0"/>
    <xf numFmtId="0" fontId="8" fillId="0" borderId="0" xfId="0" applyFont="1"/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Border="1"/>
    <xf numFmtId="0" fontId="6" fillId="0" borderId="0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2" fillId="0" borderId="0" xfId="0" applyFont="1"/>
    <xf numFmtId="0" fontId="14" fillId="0" borderId="0" xfId="0" applyFont="1"/>
    <xf numFmtId="0" fontId="17" fillId="0" borderId="0" xfId="0" applyFont="1"/>
    <xf numFmtId="165" fontId="12" fillId="0" borderId="0" xfId="0" applyNumberFormat="1" applyFont="1"/>
    <xf numFmtId="0" fontId="18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right" vertical="center"/>
    </xf>
    <xf numFmtId="0" fontId="6" fillId="0" borderId="1" xfId="0" applyFont="1" applyBorder="1"/>
    <xf numFmtId="0" fontId="6" fillId="0" borderId="1" xfId="0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right" vertical="center"/>
    </xf>
    <xf numFmtId="0" fontId="6" fillId="0" borderId="0" xfId="0" applyFont="1" applyBorder="1"/>
    <xf numFmtId="0" fontId="6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0" borderId="0" xfId="0" applyFont="1"/>
    <xf numFmtId="0" fontId="4" fillId="2" borderId="0" xfId="0" applyFont="1" applyFill="1"/>
    <xf numFmtId="0" fontId="5" fillId="0" borderId="5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2" fillId="0" borderId="1" xfId="0" applyFont="1" applyBorder="1"/>
    <xf numFmtId="0" fontId="4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4" fontId="10" fillId="0" borderId="8" xfId="1" applyNumberFormat="1" applyFont="1" applyBorder="1" applyAlignment="1">
      <alignment horizontal="center" vertical="center"/>
    </xf>
    <xf numFmtId="14" fontId="10" fillId="0" borderId="9" xfId="1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10" xfId="0" applyFont="1" applyBorder="1"/>
    <xf numFmtId="0" fontId="6" fillId="0" borderId="10" xfId="0" applyFont="1" applyBorder="1"/>
    <xf numFmtId="0" fontId="5" fillId="0" borderId="10" xfId="0" applyFont="1" applyBorder="1"/>
    <xf numFmtId="0" fontId="5" fillId="0" borderId="12" xfId="0" applyFont="1" applyBorder="1"/>
    <xf numFmtId="0" fontId="5" fillId="0" borderId="6" xfId="0" applyFont="1" applyBorder="1"/>
    <xf numFmtId="0" fontId="5" fillId="0" borderId="13" xfId="0" applyFont="1" applyBorder="1"/>
    <xf numFmtId="0" fontId="6" fillId="0" borderId="14" xfId="0" applyFont="1" applyBorder="1"/>
    <xf numFmtId="0" fontId="6" fillId="0" borderId="15" xfId="0" applyFont="1" applyBorder="1" applyAlignment="1">
      <alignment horizontal="center" vertical="center"/>
    </xf>
    <xf numFmtId="164" fontId="4" fillId="0" borderId="2" xfId="1" applyNumberFormat="1" applyFont="1" applyBorder="1" applyAlignment="1">
      <alignment horizontal="right" vertical="center"/>
    </xf>
    <xf numFmtId="41" fontId="6" fillId="0" borderId="2" xfId="1" applyNumberFormat="1" applyFont="1" applyBorder="1" applyAlignment="1">
      <alignment horizontal="right" vertical="center"/>
    </xf>
    <xf numFmtId="41" fontId="5" fillId="0" borderId="2" xfId="1" applyNumberFormat="1" applyFont="1" applyBorder="1" applyAlignment="1">
      <alignment horizontal="right" vertical="center"/>
    </xf>
    <xf numFmtId="41" fontId="5" fillId="0" borderId="11" xfId="1" applyNumberFormat="1" applyFont="1" applyBorder="1" applyAlignment="1">
      <alignment horizontal="right" vertical="center"/>
    </xf>
    <xf numFmtId="41" fontId="5" fillId="0" borderId="3" xfId="1" applyNumberFormat="1" applyFont="1" applyBorder="1" applyAlignment="1">
      <alignment horizontal="right" vertical="center"/>
    </xf>
    <xf numFmtId="41" fontId="5" fillId="0" borderId="16" xfId="1" applyNumberFormat="1" applyFont="1" applyBorder="1" applyAlignment="1">
      <alignment horizontal="right" vertical="center"/>
    </xf>
    <xf numFmtId="41" fontId="4" fillId="0" borderId="2" xfId="1" applyNumberFormat="1" applyFont="1" applyBorder="1" applyAlignment="1">
      <alignment horizontal="right" vertical="center"/>
    </xf>
    <xf numFmtId="0" fontId="5" fillId="0" borderId="14" xfId="0" applyFont="1" applyBorder="1"/>
    <xf numFmtId="0" fontId="5" fillId="0" borderId="15" xfId="0" applyNumberFormat="1" applyFont="1" applyBorder="1" applyAlignment="1">
      <alignment horizontal="center" vertical="center"/>
    </xf>
    <xf numFmtId="0" fontId="6" fillId="0" borderId="17" xfId="0" applyFont="1" applyBorder="1"/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41" fontId="4" fillId="0" borderId="1" xfId="1" applyNumberFormat="1" applyFont="1" applyBorder="1" applyAlignment="1">
      <alignment horizontal="right" vertical="center"/>
    </xf>
    <xf numFmtId="41" fontId="6" fillId="0" borderId="19" xfId="1" applyNumberFormat="1" applyFont="1" applyBorder="1" applyAlignment="1">
      <alignment horizontal="right" vertical="center"/>
    </xf>
    <xf numFmtId="0" fontId="12" fillId="0" borderId="0" xfId="0" applyFont="1" applyBorder="1"/>
    <xf numFmtId="0" fontId="13" fillId="0" borderId="0" xfId="0" applyFont="1" applyBorder="1" applyAlignment="1">
      <alignment horizontal="right"/>
    </xf>
    <xf numFmtId="164" fontId="5" fillId="0" borderId="1" xfId="1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164" fontId="6" fillId="0" borderId="1" xfId="1" applyNumberFormat="1" applyFont="1" applyBorder="1" applyAlignment="1">
      <alignment horizontal="right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41" fontId="6" fillId="0" borderId="1" xfId="1" applyNumberFormat="1" applyFont="1" applyBorder="1" applyAlignment="1">
      <alignment horizontal="right" vertical="center"/>
    </xf>
    <xf numFmtId="0" fontId="15" fillId="0" borderId="0" xfId="0" applyFont="1" applyAlignment="1"/>
    <xf numFmtId="164" fontId="6" fillId="0" borderId="1" xfId="1" applyNumberFormat="1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right"/>
    </xf>
    <xf numFmtId="0" fontId="7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22" xfId="0" applyFont="1" applyBorder="1" applyAlignment="1">
      <alignment wrapText="1"/>
    </xf>
    <xf numFmtId="41" fontId="5" fillId="0" borderId="4" xfId="1" applyNumberFormat="1" applyFont="1" applyBorder="1" applyAlignment="1">
      <alignment horizontal="right" vertical="center"/>
    </xf>
    <xf numFmtId="41" fontId="5" fillId="0" borderId="21" xfId="1" applyNumberFormat="1" applyFont="1" applyBorder="1" applyAlignment="1">
      <alignment horizontal="right" vertical="center"/>
    </xf>
    <xf numFmtId="164" fontId="5" fillId="0" borderId="1" xfId="1" applyNumberFormat="1" applyFont="1" applyBorder="1"/>
    <xf numFmtId="0" fontId="6" fillId="0" borderId="23" xfId="0" applyFont="1" applyBorder="1" applyAlignment="1">
      <alignment wrapText="1"/>
    </xf>
    <xf numFmtId="0" fontId="6" fillId="0" borderId="23" xfId="0" applyFont="1" applyBorder="1" applyAlignment="1">
      <alignment horizontal="center" vertical="center"/>
    </xf>
    <xf numFmtId="164" fontId="5" fillId="0" borderId="23" xfId="1" applyNumberFormat="1" applyFont="1" applyBorder="1" applyAlignment="1">
      <alignment horizontal="right"/>
    </xf>
    <xf numFmtId="0" fontId="5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164" fontId="6" fillId="0" borderId="24" xfId="1" applyNumberFormat="1" applyFont="1" applyBorder="1" applyAlignment="1">
      <alignment horizontal="right"/>
    </xf>
    <xf numFmtId="0" fontId="6" fillId="0" borderId="17" xfId="0" applyFont="1" applyBorder="1" applyAlignment="1">
      <alignment wrapText="1"/>
    </xf>
    <xf numFmtId="0" fontId="6" fillId="0" borderId="25" xfId="0" applyFont="1" applyBorder="1" applyAlignment="1">
      <alignment horizontal="center" vertical="center"/>
    </xf>
    <xf numFmtId="164" fontId="5" fillId="0" borderId="25" xfId="1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19" fillId="0" borderId="0" xfId="0" applyFont="1" applyAlignment="1"/>
    <xf numFmtId="0" fontId="1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3" xfId="0" applyFont="1" applyBorder="1"/>
    <xf numFmtId="0" fontId="6" fillId="0" borderId="20" xfId="0" applyNumberFormat="1" applyFont="1" applyBorder="1" applyAlignment="1">
      <alignment horizontal="center" vertical="center"/>
    </xf>
    <xf numFmtId="41" fontId="6" fillId="0" borderId="24" xfId="1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center" vertical="center"/>
    </xf>
  </cellXfs>
  <cellStyles count="6">
    <cellStyle name="Bình thường" xfId="0" builtinId="0"/>
    <cellStyle name="Comma [0] 2" xfId="4" xr:uid="{2E9492EC-38FD-4321-8599-DC5730DCE43E}"/>
    <cellStyle name="Comma 2" xfId="3" xr:uid="{DA773708-6F53-4B8B-A755-1C25CF25774B}"/>
    <cellStyle name="Comma 3" xfId="5" xr:uid="{42A48D63-D953-4D06-9A86-7503B3E0374E}"/>
    <cellStyle name="Dấu phẩy" xfId="1" builtinId="3"/>
    <cellStyle name="Normal 2" xfId="2" xr:uid="{7688BDA8-4022-42A0-94BF-F185DA6759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28180-5952-4847-A503-533BCA30B86A}">
  <dimension ref="A1:I82"/>
  <sheetViews>
    <sheetView topLeftCell="A16" zoomScaleNormal="100" workbookViewId="0">
      <selection activeCell="E80" sqref="E80"/>
    </sheetView>
  </sheetViews>
  <sheetFormatPr defaultRowHeight="12"/>
  <cols>
    <col min="1" max="1" width="54.109375" style="1" customWidth="1"/>
    <col min="2" max="2" width="8.109375" style="2" bestFit="1" customWidth="1"/>
    <col min="3" max="3" width="6.88671875" style="2" bestFit="1" customWidth="1"/>
    <col min="4" max="4" width="20.109375" style="2" bestFit="1" customWidth="1"/>
    <col min="5" max="5" width="19" style="2" customWidth="1"/>
    <col min="6" max="6" width="16.6640625" style="1" bestFit="1" customWidth="1"/>
    <col min="7" max="7" width="18" style="1" bestFit="1" customWidth="1"/>
    <col min="8" max="253" width="9.109375" style="1"/>
    <col min="254" max="254" width="50" style="1" customWidth="1"/>
    <col min="255" max="255" width="10" style="1" customWidth="1"/>
    <col min="256" max="256" width="33" style="1" customWidth="1"/>
    <col min="257" max="257" width="12.44140625" style="1" customWidth="1"/>
    <col min="258" max="258" width="12.5546875" style="1" customWidth="1"/>
    <col min="259" max="259" width="41.109375" style="1" customWidth="1"/>
    <col min="260" max="509" width="9.109375" style="1"/>
    <col min="510" max="510" width="50" style="1" customWidth="1"/>
    <col min="511" max="511" width="10" style="1" customWidth="1"/>
    <col min="512" max="512" width="33" style="1" customWidth="1"/>
    <col min="513" max="513" width="12.44140625" style="1" customWidth="1"/>
    <col min="514" max="514" width="12.5546875" style="1" customWidth="1"/>
    <col min="515" max="515" width="41.109375" style="1" customWidth="1"/>
    <col min="516" max="765" width="9.109375" style="1"/>
    <col min="766" max="766" width="50" style="1" customWidth="1"/>
    <col min="767" max="767" width="10" style="1" customWidth="1"/>
    <col min="768" max="768" width="33" style="1" customWidth="1"/>
    <col min="769" max="769" width="12.44140625" style="1" customWidth="1"/>
    <col min="770" max="770" width="12.5546875" style="1" customWidth="1"/>
    <col min="771" max="771" width="41.109375" style="1" customWidth="1"/>
    <col min="772" max="1021" width="9.109375" style="1"/>
    <col min="1022" max="1022" width="50" style="1" customWidth="1"/>
    <col min="1023" max="1023" width="10" style="1" customWidth="1"/>
    <col min="1024" max="1024" width="33" style="1" customWidth="1"/>
    <col min="1025" max="1025" width="12.44140625" style="1" customWidth="1"/>
    <col min="1026" max="1026" width="12.5546875" style="1" customWidth="1"/>
    <col min="1027" max="1027" width="41.109375" style="1" customWidth="1"/>
    <col min="1028" max="1277" width="9.109375" style="1"/>
    <col min="1278" max="1278" width="50" style="1" customWidth="1"/>
    <col min="1279" max="1279" width="10" style="1" customWidth="1"/>
    <col min="1280" max="1280" width="33" style="1" customWidth="1"/>
    <col min="1281" max="1281" width="12.44140625" style="1" customWidth="1"/>
    <col min="1282" max="1282" width="12.5546875" style="1" customWidth="1"/>
    <col min="1283" max="1283" width="41.109375" style="1" customWidth="1"/>
    <col min="1284" max="1533" width="9.109375" style="1"/>
    <col min="1534" max="1534" width="50" style="1" customWidth="1"/>
    <col min="1535" max="1535" width="10" style="1" customWidth="1"/>
    <col min="1536" max="1536" width="33" style="1" customWidth="1"/>
    <col min="1537" max="1537" width="12.44140625" style="1" customWidth="1"/>
    <col min="1538" max="1538" width="12.5546875" style="1" customWidth="1"/>
    <col min="1539" max="1539" width="41.109375" style="1" customWidth="1"/>
    <col min="1540" max="1789" width="9.109375" style="1"/>
    <col min="1790" max="1790" width="50" style="1" customWidth="1"/>
    <col min="1791" max="1791" width="10" style="1" customWidth="1"/>
    <col min="1792" max="1792" width="33" style="1" customWidth="1"/>
    <col min="1793" max="1793" width="12.44140625" style="1" customWidth="1"/>
    <col min="1794" max="1794" width="12.5546875" style="1" customWidth="1"/>
    <col min="1795" max="1795" width="41.109375" style="1" customWidth="1"/>
    <col min="1796" max="2045" width="9.109375" style="1"/>
    <col min="2046" max="2046" width="50" style="1" customWidth="1"/>
    <col min="2047" max="2047" width="10" style="1" customWidth="1"/>
    <col min="2048" max="2048" width="33" style="1" customWidth="1"/>
    <col min="2049" max="2049" width="12.44140625" style="1" customWidth="1"/>
    <col min="2050" max="2050" width="12.5546875" style="1" customWidth="1"/>
    <col min="2051" max="2051" width="41.109375" style="1" customWidth="1"/>
    <col min="2052" max="2301" width="9.109375" style="1"/>
    <col min="2302" max="2302" width="50" style="1" customWidth="1"/>
    <col min="2303" max="2303" width="10" style="1" customWidth="1"/>
    <col min="2304" max="2304" width="33" style="1" customWidth="1"/>
    <col min="2305" max="2305" width="12.44140625" style="1" customWidth="1"/>
    <col min="2306" max="2306" width="12.5546875" style="1" customWidth="1"/>
    <col min="2307" max="2307" width="41.109375" style="1" customWidth="1"/>
    <col min="2308" max="2557" width="9.109375" style="1"/>
    <col min="2558" max="2558" width="50" style="1" customWidth="1"/>
    <col min="2559" max="2559" width="10" style="1" customWidth="1"/>
    <col min="2560" max="2560" width="33" style="1" customWidth="1"/>
    <col min="2561" max="2561" width="12.44140625" style="1" customWidth="1"/>
    <col min="2562" max="2562" width="12.5546875" style="1" customWidth="1"/>
    <col min="2563" max="2563" width="41.109375" style="1" customWidth="1"/>
    <col min="2564" max="2813" width="9.109375" style="1"/>
    <col min="2814" max="2814" width="50" style="1" customWidth="1"/>
    <col min="2815" max="2815" width="10" style="1" customWidth="1"/>
    <col min="2816" max="2816" width="33" style="1" customWidth="1"/>
    <col min="2817" max="2817" width="12.44140625" style="1" customWidth="1"/>
    <col min="2818" max="2818" width="12.5546875" style="1" customWidth="1"/>
    <col min="2819" max="2819" width="41.109375" style="1" customWidth="1"/>
    <col min="2820" max="3069" width="9.109375" style="1"/>
    <col min="3070" max="3070" width="50" style="1" customWidth="1"/>
    <col min="3071" max="3071" width="10" style="1" customWidth="1"/>
    <col min="3072" max="3072" width="33" style="1" customWidth="1"/>
    <col min="3073" max="3073" width="12.44140625" style="1" customWidth="1"/>
    <col min="3074" max="3074" width="12.5546875" style="1" customWidth="1"/>
    <col min="3075" max="3075" width="41.109375" style="1" customWidth="1"/>
    <col min="3076" max="3325" width="9.109375" style="1"/>
    <col min="3326" max="3326" width="50" style="1" customWidth="1"/>
    <col min="3327" max="3327" width="10" style="1" customWidth="1"/>
    <col min="3328" max="3328" width="33" style="1" customWidth="1"/>
    <col min="3329" max="3329" width="12.44140625" style="1" customWidth="1"/>
    <col min="3330" max="3330" width="12.5546875" style="1" customWidth="1"/>
    <col min="3331" max="3331" width="41.109375" style="1" customWidth="1"/>
    <col min="3332" max="3581" width="9.109375" style="1"/>
    <col min="3582" max="3582" width="50" style="1" customWidth="1"/>
    <col min="3583" max="3583" width="10" style="1" customWidth="1"/>
    <col min="3584" max="3584" width="33" style="1" customWidth="1"/>
    <col min="3585" max="3585" width="12.44140625" style="1" customWidth="1"/>
    <col min="3586" max="3586" width="12.5546875" style="1" customWidth="1"/>
    <col min="3587" max="3587" width="41.109375" style="1" customWidth="1"/>
    <col min="3588" max="3837" width="9.109375" style="1"/>
    <col min="3838" max="3838" width="50" style="1" customWidth="1"/>
    <col min="3839" max="3839" width="10" style="1" customWidth="1"/>
    <col min="3840" max="3840" width="33" style="1" customWidth="1"/>
    <col min="3841" max="3841" width="12.44140625" style="1" customWidth="1"/>
    <col min="3842" max="3842" width="12.5546875" style="1" customWidth="1"/>
    <col min="3843" max="3843" width="41.109375" style="1" customWidth="1"/>
    <col min="3844" max="4093" width="9.109375" style="1"/>
    <col min="4094" max="4094" width="50" style="1" customWidth="1"/>
    <col min="4095" max="4095" width="10" style="1" customWidth="1"/>
    <col min="4096" max="4096" width="33" style="1" customWidth="1"/>
    <col min="4097" max="4097" width="12.44140625" style="1" customWidth="1"/>
    <col min="4098" max="4098" width="12.5546875" style="1" customWidth="1"/>
    <col min="4099" max="4099" width="41.109375" style="1" customWidth="1"/>
    <col min="4100" max="4349" width="9.109375" style="1"/>
    <col min="4350" max="4350" width="50" style="1" customWidth="1"/>
    <col min="4351" max="4351" width="10" style="1" customWidth="1"/>
    <col min="4352" max="4352" width="33" style="1" customWidth="1"/>
    <col min="4353" max="4353" width="12.44140625" style="1" customWidth="1"/>
    <col min="4354" max="4354" width="12.5546875" style="1" customWidth="1"/>
    <col min="4355" max="4355" width="41.109375" style="1" customWidth="1"/>
    <col min="4356" max="4605" width="9.109375" style="1"/>
    <col min="4606" max="4606" width="50" style="1" customWidth="1"/>
    <col min="4607" max="4607" width="10" style="1" customWidth="1"/>
    <col min="4608" max="4608" width="33" style="1" customWidth="1"/>
    <col min="4609" max="4609" width="12.44140625" style="1" customWidth="1"/>
    <col min="4610" max="4610" width="12.5546875" style="1" customWidth="1"/>
    <col min="4611" max="4611" width="41.109375" style="1" customWidth="1"/>
    <col min="4612" max="4861" width="9.109375" style="1"/>
    <col min="4862" max="4862" width="50" style="1" customWidth="1"/>
    <col min="4863" max="4863" width="10" style="1" customWidth="1"/>
    <col min="4864" max="4864" width="33" style="1" customWidth="1"/>
    <col min="4865" max="4865" width="12.44140625" style="1" customWidth="1"/>
    <col min="4866" max="4866" width="12.5546875" style="1" customWidth="1"/>
    <col min="4867" max="4867" width="41.109375" style="1" customWidth="1"/>
    <col min="4868" max="5117" width="9.109375" style="1"/>
    <col min="5118" max="5118" width="50" style="1" customWidth="1"/>
    <col min="5119" max="5119" width="10" style="1" customWidth="1"/>
    <col min="5120" max="5120" width="33" style="1" customWidth="1"/>
    <col min="5121" max="5121" width="12.44140625" style="1" customWidth="1"/>
    <col min="5122" max="5122" width="12.5546875" style="1" customWidth="1"/>
    <col min="5123" max="5123" width="41.109375" style="1" customWidth="1"/>
    <col min="5124" max="5373" width="9.109375" style="1"/>
    <col min="5374" max="5374" width="50" style="1" customWidth="1"/>
    <col min="5375" max="5375" width="10" style="1" customWidth="1"/>
    <col min="5376" max="5376" width="33" style="1" customWidth="1"/>
    <col min="5377" max="5377" width="12.44140625" style="1" customWidth="1"/>
    <col min="5378" max="5378" width="12.5546875" style="1" customWidth="1"/>
    <col min="5379" max="5379" width="41.109375" style="1" customWidth="1"/>
    <col min="5380" max="5629" width="9.109375" style="1"/>
    <col min="5630" max="5630" width="50" style="1" customWidth="1"/>
    <col min="5631" max="5631" width="10" style="1" customWidth="1"/>
    <col min="5632" max="5632" width="33" style="1" customWidth="1"/>
    <col min="5633" max="5633" width="12.44140625" style="1" customWidth="1"/>
    <col min="5634" max="5634" width="12.5546875" style="1" customWidth="1"/>
    <col min="5635" max="5635" width="41.109375" style="1" customWidth="1"/>
    <col min="5636" max="5885" width="9.109375" style="1"/>
    <col min="5886" max="5886" width="50" style="1" customWidth="1"/>
    <col min="5887" max="5887" width="10" style="1" customWidth="1"/>
    <col min="5888" max="5888" width="33" style="1" customWidth="1"/>
    <col min="5889" max="5889" width="12.44140625" style="1" customWidth="1"/>
    <col min="5890" max="5890" width="12.5546875" style="1" customWidth="1"/>
    <col min="5891" max="5891" width="41.109375" style="1" customWidth="1"/>
    <col min="5892" max="6141" width="9.109375" style="1"/>
    <col min="6142" max="6142" width="50" style="1" customWidth="1"/>
    <col min="6143" max="6143" width="10" style="1" customWidth="1"/>
    <col min="6144" max="6144" width="33" style="1" customWidth="1"/>
    <col min="6145" max="6145" width="12.44140625" style="1" customWidth="1"/>
    <col min="6146" max="6146" width="12.5546875" style="1" customWidth="1"/>
    <col min="6147" max="6147" width="41.109375" style="1" customWidth="1"/>
    <col min="6148" max="6397" width="9.109375" style="1"/>
    <col min="6398" max="6398" width="50" style="1" customWidth="1"/>
    <col min="6399" max="6399" width="10" style="1" customWidth="1"/>
    <col min="6400" max="6400" width="33" style="1" customWidth="1"/>
    <col min="6401" max="6401" width="12.44140625" style="1" customWidth="1"/>
    <col min="6402" max="6402" width="12.5546875" style="1" customWidth="1"/>
    <col min="6403" max="6403" width="41.109375" style="1" customWidth="1"/>
    <col min="6404" max="6653" width="9.109375" style="1"/>
    <col min="6654" max="6654" width="50" style="1" customWidth="1"/>
    <col min="6655" max="6655" width="10" style="1" customWidth="1"/>
    <col min="6656" max="6656" width="33" style="1" customWidth="1"/>
    <col min="6657" max="6657" width="12.44140625" style="1" customWidth="1"/>
    <col min="6658" max="6658" width="12.5546875" style="1" customWidth="1"/>
    <col min="6659" max="6659" width="41.109375" style="1" customWidth="1"/>
    <col min="6660" max="6909" width="9.109375" style="1"/>
    <col min="6910" max="6910" width="50" style="1" customWidth="1"/>
    <col min="6911" max="6911" width="10" style="1" customWidth="1"/>
    <col min="6912" max="6912" width="33" style="1" customWidth="1"/>
    <col min="6913" max="6913" width="12.44140625" style="1" customWidth="1"/>
    <col min="6914" max="6914" width="12.5546875" style="1" customWidth="1"/>
    <col min="6915" max="6915" width="41.109375" style="1" customWidth="1"/>
    <col min="6916" max="7165" width="9.109375" style="1"/>
    <col min="7166" max="7166" width="50" style="1" customWidth="1"/>
    <col min="7167" max="7167" width="10" style="1" customWidth="1"/>
    <col min="7168" max="7168" width="33" style="1" customWidth="1"/>
    <col min="7169" max="7169" width="12.44140625" style="1" customWidth="1"/>
    <col min="7170" max="7170" width="12.5546875" style="1" customWidth="1"/>
    <col min="7171" max="7171" width="41.109375" style="1" customWidth="1"/>
    <col min="7172" max="7421" width="9.109375" style="1"/>
    <col min="7422" max="7422" width="50" style="1" customWidth="1"/>
    <col min="7423" max="7423" width="10" style="1" customWidth="1"/>
    <col min="7424" max="7424" width="33" style="1" customWidth="1"/>
    <col min="7425" max="7425" width="12.44140625" style="1" customWidth="1"/>
    <col min="7426" max="7426" width="12.5546875" style="1" customWidth="1"/>
    <col min="7427" max="7427" width="41.109375" style="1" customWidth="1"/>
    <col min="7428" max="7677" width="9.109375" style="1"/>
    <col min="7678" max="7678" width="50" style="1" customWidth="1"/>
    <col min="7679" max="7679" width="10" style="1" customWidth="1"/>
    <col min="7680" max="7680" width="33" style="1" customWidth="1"/>
    <col min="7681" max="7681" width="12.44140625" style="1" customWidth="1"/>
    <col min="7682" max="7682" width="12.5546875" style="1" customWidth="1"/>
    <col min="7683" max="7683" width="41.109375" style="1" customWidth="1"/>
    <col min="7684" max="7933" width="9.109375" style="1"/>
    <col min="7934" max="7934" width="50" style="1" customWidth="1"/>
    <col min="7935" max="7935" width="10" style="1" customWidth="1"/>
    <col min="7936" max="7936" width="33" style="1" customWidth="1"/>
    <col min="7937" max="7937" width="12.44140625" style="1" customWidth="1"/>
    <col min="7938" max="7938" width="12.5546875" style="1" customWidth="1"/>
    <col min="7939" max="7939" width="41.109375" style="1" customWidth="1"/>
    <col min="7940" max="8189" width="9.109375" style="1"/>
    <col min="8190" max="8190" width="50" style="1" customWidth="1"/>
    <col min="8191" max="8191" width="10" style="1" customWidth="1"/>
    <col min="8192" max="8192" width="33" style="1" customWidth="1"/>
    <col min="8193" max="8193" width="12.44140625" style="1" customWidth="1"/>
    <col min="8194" max="8194" width="12.5546875" style="1" customWidth="1"/>
    <col min="8195" max="8195" width="41.109375" style="1" customWidth="1"/>
    <col min="8196" max="8445" width="9.109375" style="1"/>
    <col min="8446" max="8446" width="50" style="1" customWidth="1"/>
    <col min="8447" max="8447" width="10" style="1" customWidth="1"/>
    <col min="8448" max="8448" width="33" style="1" customWidth="1"/>
    <col min="8449" max="8449" width="12.44140625" style="1" customWidth="1"/>
    <col min="8450" max="8450" width="12.5546875" style="1" customWidth="1"/>
    <col min="8451" max="8451" width="41.109375" style="1" customWidth="1"/>
    <col min="8452" max="8701" width="9.109375" style="1"/>
    <col min="8702" max="8702" width="50" style="1" customWidth="1"/>
    <col min="8703" max="8703" width="10" style="1" customWidth="1"/>
    <col min="8704" max="8704" width="33" style="1" customWidth="1"/>
    <col min="8705" max="8705" width="12.44140625" style="1" customWidth="1"/>
    <col min="8706" max="8706" width="12.5546875" style="1" customWidth="1"/>
    <col min="8707" max="8707" width="41.109375" style="1" customWidth="1"/>
    <col min="8708" max="8957" width="9.109375" style="1"/>
    <col min="8958" max="8958" width="50" style="1" customWidth="1"/>
    <col min="8959" max="8959" width="10" style="1" customWidth="1"/>
    <col min="8960" max="8960" width="33" style="1" customWidth="1"/>
    <col min="8961" max="8961" width="12.44140625" style="1" customWidth="1"/>
    <col min="8962" max="8962" width="12.5546875" style="1" customWidth="1"/>
    <col min="8963" max="8963" width="41.109375" style="1" customWidth="1"/>
    <col min="8964" max="9213" width="9.109375" style="1"/>
    <col min="9214" max="9214" width="50" style="1" customWidth="1"/>
    <col min="9215" max="9215" width="10" style="1" customWidth="1"/>
    <col min="9216" max="9216" width="33" style="1" customWidth="1"/>
    <col min="9217" max="9217" width="12.44140625" style="1" customWidth="1"/>
    <col min="9218" max="9218" width="12.5546875" style="1" customWidth="1"/>
    <col min="9219" max="9219" width="41.109375" style="1" customWidth="1"/>
    <col min="9220" max="9469" width="9.109375" style="1"/>
    <col min="9470" max="9470" width="50" style="1" customWidth="1"/>
    <col min="9471" max="9471" width="10" style="1" customWidth="1"/>
    <col min="9472" max="9472" width="33" style="1" customWidth="1"/>
    <col min="9473" max="9473" width="12.44140625" style="1" customWidth="1"/>
    <col min="9474" max="9474" width="12.5546875" style="1" customWidth="1"/>
    <col min="9475" max="9475" width="41.109375" style="1" customWidth="1"/>
    <col min="9476" max="9725" width="9.109375" style="1"/>
    <col min="9726" max="9726" width="50" style="1" customWidth="1"/>
    <col min="9727" max="9727" width="10" style="1" customWidth="1"/>
    <col min="9728" max="9728" width="33" style="1" customWidth="1"/>
    <col min="9729" max="9729" width="12.44140625" style="1" customWidth="1"/>
    <col min="9730" max="9730" width="12.5546875" style="1" customWidth="1"/>
    <col min="9731" max="9731" width="41.109375" style="1" customWidth="1"/>
    <col min="9732" max="9981" width="9.109375" style="1"/>
    <col min="9982" max="9982" width="50" style="1" customWidth="1"/>
    <col min="9983" max="9983" width="10" style="1" customWidth="1"/>
    <col min="9984" max="9984" width="33" style="1" customWidth="1"/>
    <col min="9985" max="9985" width="12.44140625" style="1" customWidth="1"/>
    <col min="9986" max="9986" width="12.5546875" style="1" customWidth="1"/>
    <col min="9987" max="9987" width="41.109375" style="1" customWidth="1"/>
    <col min="9988" max="10237" width="9.109375" style="1"/>
    <col min="10238" max="10238" width="50" style="1" customWidth="1"/>
    <col min="10239" max="10239" width="10" style="1" customWidth="1"/>
    <col min="10240" max="10240" width="33" style="1" customWidth="1"/>
    <col min="10241" max="10241" width="12.44140625" style="1" customWidth="1"/>
    <col min="10242" max="10242" width="12.5546875" style="1" customWidth="1"/>
    <col min="10243" max="10243" width="41.109375" style="1" customWidth="1"/>
    <col min="10244" max="10493" width="9.109375" style="1"/>
    <col min="10494" max="10494" width="50" style="1" customWidth="1"/>
    <col min="10495" max="10495" width="10" style="1" customWidth="1"/>
    <col min="10496" max="10496" width="33" style="1" customWidth="1"/>
    <col min="10497" max="10497" width="12.44140625" style="1" customWidth="1"/>
    <col min="10498" max="10498" width="12.5546875" style="1" customWidth="1"/>
    <col min="10499" max="10499" width="41.109375" style="1" customWidth="1"/>
    <col min="10500" max="10749" width="9.109375" style="1"/>
    <col min="10750" max="10750" width="50" style="1" customWidth="1"/>
    <col min="10751" max="10751" width="10" style="1" customWidth="1"/>
    <col min="10752" max="10752" width="33" style="1" customWidth="1"/>
    <col min="10753" max="10753" width="12.44140625" style="1" customWidth="1"/>
    <col min="10754" max="10754" width="12.5546875" style="1" customWidth="1"/>
    <col min="10755" max="10755" width="41.109375" style="1" customWidth="1"/>
    <col min="10756" max="11005" width="9.109375" style="1"/>
    <col min="11006" max="11006" width="50" style="1" customWidth="1"/>
    <col min="11007" max="11007" width="10" style="1" customWidth="1"/>
    <col min="11008" max="11008" width="33" style="1" customWidth="1"/>
    <col min="11009" max="11009" width="12.44140625" style="1" customWidth="1"/>
    <col min="11010" max="11010" width="12.5546875" style="1" customWidth="1"/>
    <col min="11011" max="11011" width="41.109375" style="1" customWidth="1"/>
    <col min="11012" max="11261" width="9.109375" style="1"/>
    <col min="11262" max="11262" width="50" style="1" customWidth="1"/>
    <col min="11263" max="11263" width="10" style="1" customWidth="1"/>
    <col min="11264" max="11264" width="33" style="1" customWidth="1"/>
    <col min="11265" max="11265" width="12.44140625" style="1" customWidth="1"/>
    <col min="11266" max="11266" width="12.5546875" style="1" customWidth="1"/>
    <col min="11267" max="11267" width="41.109375" style="1" customWidth="1"/>
    <col min="11268" max="11517" width="9.109375" style="1"/>
    <col min="11518" max="11518" width="50" style="1" customWidth="1"/>
    <col min="11519" max="11519" width="10" style="1" customWidth="1"/>
    <col min="11520" max="11520" width="33" style="1" customWidth="1"/>
    <col min="11521" max="11521" width="12.44140625" style="1" customWidth="1"/>
    <col min="11522" max="11522" width="12.5546875" style="1" customWidth="1"/>
    <col min="11523" max="11523" width="41.109375" style="1" customWidth="1"/>
    <col min="11524" max="11773" width="9.109375" style="1"/>
    <col min="11774" max="11774" width="50" style="1" customWidth="1"/>
    <col min="11775" max="11775" width="10" style="1" customWidth="1"/>
    <col min="11776" max="11776" width="33" style="1" customWidth="1"/>
    <col min="11777" max="11777" width="12.44140625" style="1" customWidth="1"/>
    <col min="11778" max="11778" width="12.5546875" style="1" customWidth="1"/>
    <col min="11779" max="11779" width="41.109375" style="1" customWidth="1"/>
    <col min="11780" max="12029" width="9.109375" style="1"/>
    <col min="12030" max="12030" width="50" style="1" customWidth="1"/>
    <col min="12031" max="12031" width="10" style="1" customWidth="1"/>
    <col min="12032" max="12032" width="33" style="1" customWidth="1"/>
    <col min="12033" max="12033" width="12.44140625" style="1" customWidth="1"/>
    <col min="12034" max="12034" width="12.5546875" style="1" customWidth="1"/>
    <col min="12035" max="12035" width="41.109375" style="1" customWidth="1"/>
    <col min="12036" max="12285" width="9.109375" style="1"/>
    <col min="12286" max="12286" width="50" style="1" customWidth="1"/>
    <col min="12287" max="12287" width="10" style="1" customWidth="1"/>
    <col min="12288" max="12288" width="33" style="1" customWidth="1"/>
    <col min="12289" max="12289" width="12.44140625" style="1" customWidth="1"/>
    <col min="12290" max="12290" width="12.5546875" style="1" customWidth="1"/>
    <col min="12291" max="12291" width="41.109375" style="1" customWidth="1"/>
    <col min="12292" max="12541" width="9.109375" style="1"/>
    <col min="12542" max="12542" width="50" style="1" customWidth="1"/>
    <col min="12543" max="12543" width="10" style="1" customWidth="1"/>
    <col min="12544" max="12544" width="33" style="1" customWidth="1"/>
    <col min="12545" max="12545" width="12.44140625" style="1" customWidth="1"/>
    <col min="12546" max="12546" width="12.5546875" style="1" customWidth="1"/>
    <col min="12547" max="12547" width="41.109375" style="1" customWidth="1"/>
    <col min="12548" max="12797" width="9.109375" style="1"/>
    <col min="12798" max="12798" width="50" style="1" customWidth="1"/>
    <col min="12799" max="12799" width="10" style="1" customWidth="1"/>
    <col min="12800" max="12800" width="33" style="1" customWidth="1"/>
    <col min="12801" max="12801" width="12.44140625" style="1" customWidth="1"/>
    <col min="12802" max="12802" width="12.5546875" style="1" customWidth="1"/>
    <col min="12803" max="12803" width="41.109375" style="1" customWidth="1"/>
    <col min="12804" max="13053" width="9.109375" style="1"/>
    <col min="13054" max="13054" width="50" style="1" customWidth="1"/>
    <col min="13055" max="13055" width="10" style="1" customWidth="1"/>
    <col min="13056" max="13056" width="33" style="1" customWidth="1"/>
    <col min="13057" max="13057" width="12.44140625" style="1" customWidth="1"/>
    <col min="13058" max="13058" width="12.5546875" style="1" customWidth="1"/>
    <col min="13059" max="13059" width="41.109375" style="1" customWidth="1"/>
    <col min="13060" max="13309" width="9.109375" style="1"/>
    <col min="13310" max="13310" width="50" style="1" customWidth="1"/>
    <col min="13311" max="13311" width="10" style="1" customWidth="1"/>
    <col min="13312" max="13312" width="33" style="1" customWidth="1"/>
    <col min="13313" max="13313" width="12.44140625" style="1" customWidth="1"/>
    <col min="13314" max="13314" width="12.5546875" style="1" customWidth="1"/>
    <col min="13315" max="13315" width="41.109375" style="1" customWidth="1"/>
    <col min="13316" max="13565" width="9.109375" style="1"/>
    <col min="13566" max="13566" width="50" style="1" customWidth="1"/>
    <col min="13567" max="13567" width="10" style="1" customWidth="1"/>
    <col min="13568" max="13568" width="33" style="1" customWidth="1"/>
    <col min="13569" max="13569" width="12.44140625" style="1" customWidth="1"/>
    <col min="13570" max="13570" width="12.5546875" style="1" customWidth="1"/>
    <col min="13571" max="13571" width="41.109375" style="1" customWidth="1"/>
    <col min="13572" max="13821" width="9.109375" style="1"/>
    <col min="13822" max="13822" width="50" style="1" customWidth="1"/>
    <col min="13823" max="13823" width="10" style="1" customWidth="1"/>
    <col min="13824" max="13824" width="33" style="1" customWidth="1"/>
    <col min="13825" max="13825" width="12.44140625" style="1" customWidth="1"/>
    <col min="13826" max="13826" width="12.5546875" style="1" customWidth="1"/>
    <col min="13827" max="13827" width="41.109375" style="1" customWidth="1"/>
    <col min="13828" max="14077" width="9.109375" style="1"/>
    <col min="14078" max="14078" width="50" style="1" customWidth="1"/>
    <col min="14079" max="14079" width="10" style="1" customWidth="1"/>
    <col min="14080" max="14080" width="33" style="1" customWidth="1"/>
    <col min="14081" max="14081" width="12.44140625" style="1" customWidth="1"/>
    <col min="14082" max="14082" width="12.5546875" style="1" customWidth="1"/>
    <col min="14083" max="14083" width="41.109375" style="1" customWidth="1"/>
    <col min="14084" max="14333" width="9.109375" style="1"/>
    <col min="14334" max="14334" width="50" style="1" customWidth="1"/>
    <col min="14335" max="14335" width="10" style="1" customWidth="1"/>
    <col min="14336" max="14336" width="33" style="1" customWidth="1"/>
    <col min="14337" max="14337" width="12.44140625" style="1" customWidth="1"/>
    <col min="14338" max="14338" width="12.5546875" style="1" customWidth="1"/>
    <col min="14339" max="14339" width="41.109375" style="1" customWidth="1"/>
    <col min="14340" max="14589" width="9.109375" style="1"/>
    <col min="14590" max="14590" width="50" style="1" customWidth="1"/>
    <col min="14591" max="14591" width="10" style="1" customWidth="1"/>
    <col min="14592" max="14592" width="33" style="1" customWidth="1"/>
    <col min="14593" max="14593" width="12.44140625" style="1" customWidth="1"/>
    <col min="14594" max="14594" width="12.5546875" style="1" customWidth="1"/>
    <col min="14595" max="14595" width="41.109375" style="1" customWidth="1"/>
    <col min="14596" max="14845" width="9.109375" style="1"/>
    <col min="14846" max="14846" width="50" style="1" customWidth="1"/>
    <col min="14847" max="14847" width="10" style="1" customWidth="1"/>
    <col min="14848" max="14848" width="33" style="1" customWidth="1"/>
    <col min="14849" max="14849" width="12.44140625" style="1" customWidth="1"/>
    <col min="14850" max="14850" width="12.5546875" style="1" customWidth="1"/>
    <col min="14851" max="14851" width="41.109375" style="1" customWidth="1"/>
    <col min="14852" max="15101" width="9.109375" style="1"/>
    <col min="15102" max="15102" width="50" style="1" customWidth="1"/>
    <col min="15103" max="15103" width="10" style="1" customWidth="1"/>
    <col min="15104" max="15104" width="33" style="1" customWidth="1"/>
    <col min="15105" max="15105" width="12.44140625" style="1" customWidth="1"/>
    <col min="15106" max="15106" width="12.5546875" style="1" customWidth="1"/>
    <col min="15107" max="15107" width="41.109375" style="1" customWidth="1"/>
    <col min="15108" max="15357" width="9.109375" style="1"/>
    <col min="15358" max="15358" width="50" style="1" customWidth="1"/>
    <col min="15359" max="15359" width="10" style="1" customWidth="1"/>
    <col min="15360" max="15360" width="33" style="1" customWidth="1"/>
    <col min="15361" max="15361" width="12.44140625" style="1" customWidth="1"/>
    <col min="15362" max="15362" width="12.5546875" style="1" customWidth="1"/>
    <col min="15363" max="15363" width="41.109375" style="1" customWidth="1"/>
    <col min="15364" max="15613" width="9.109375" style="1"/>
    <col min="15614" max="15614" width="50" style="1" customWidth="1"/>
    <col min="15615" max="15615" width="10" style="1" customWidth="1"/>
    <col min="15616" max="15616" width="33" style="1" customWidth="1"/>
    <col min="15617" max="15617" width="12.44140625" style="1" customWidth="1"/>
    <col min="15618" max="15618" width="12.5546875" style="1" customWidth="1"/>
    <col min="15619" max="15619" width="41.109375" style="1" customWidth="1"/>
    <col min="15620" max="15869" width="9.109375" style="1"/>
    <col min="15870" max="15870" width="50" style="1" customWidth="1"/>
    <col min="15871" max="15871" width="10" style="1" customWidth="1"/>
    <col min="15872" max="15872" width="33" style="1" customWidth="1"/>
    <col min="15873" max="15873" width="12.44140625" style="1" customWidth="1"/>
    <col min="15874" max="15874" width="12.5546875" style="1" customWidth="1"/>
    <col min="15875" max="15875" width="41.109375" style="1" customWidth="1"/>
    <col min="15876" max="16125" width="9.109375" style="1"/>
    <col min="16126" max="16126" width="50" style="1" customWidth="1"/>
    <col min="16127" max="16127" width="10" style="1" customWidth="1"/>
    <col min="16128" max="16128" width="33" style="1" customWidth="1"/>
    <col min="16129" max="16129" width="12.44140625" style="1" customWidth="1"/>
    <col min="16130" max="16130" width="12.5546875" style="1" customWidth="1"/>
    <col min="16131" max="16131" width="41.109375" style="1" customWidth="1"/>
    <col min="16132" max="16384" width="9.109375" style="1"/>
  </cols>
  <sheetData>
    <row r="1" spans="1:7" ht="15.6">
      <c r="A1" s="18" t="s">
        <v>95</v>
      </c>
      <c r="B1" s="28"/>
      <c r="C1" s="3"/>
      <c r="D1" s="3"/>
      <c r="E1" s="3"/>
    </row>
    <row r="2" spans="1:7" ht="12.75" customHeight="1">
      <c r="A2" s="101" t="s">
        <v>96</v>
      </c>
      <c r="B2" s="101"/>
      <c r="C2" s="101"/>
      <c r="D2" s="101"/>
      <c r="E2" s="3"/>
    </row>
    <row r="3" spans="1:7" ht="20.100000000000001" customHeight="1">
      <c r="A3" s="102" t="s">
        <v>193</v>
      </c>
      <c r="B3" s="102"/>
      <c r="C3" s="102"/>
      <c r="D3" s="102"/>
      <c r="E3" s="102"/>
    </row>
    <row r="4" spans="1:7" ht="13.2">
      <c r="A4" s="103" t="s">
        <v>196</v>
      </c>
      <c r="B4" s="103"/>
      <c r="C4" s="103"/>
      <c r="D4" s="103"/>
      <c r="E4" s="103"/>
    </row>
    <row r="5" spans="1:7">
      <c r="A5" s="25"/>
      <c r="B5" s="9"/>
      <c r="C5" s="9"/>
      <c r="D5" s="9"/>
      <c r="E5" s="37" t="s">
        <v>45</v>
      </c>
    </row>
    <row r="6" spans="1:7" ht="13.8">
      <c r="A6" s="38" t="s">
        <v>1</v>
      </c>
      <c r="B6" s="39" t="s">
        <v>46</v>
      </c>
      <c r="C6" s="40" t="s">
        <v>47</v>
      </c>
      <c r="D6" s="41" t="s">
        <v>34</v>
      </c>
      <c r="E6" s="42">
        <v>43101</v>
      </c>
    </row>
    <row r="7" spans="1:7">
      <c r="A7" s="43">
        <v>1</v>
      </c>
      <c r="B7" s="32">
        <v>2</v>
      </c>
      <c r="C7" s="5">
        <v>3</v>
      </c>
      <c r="D7" s="5">
        <v>4</v>
      </c>
      <c r="E7" s="44">
        <v>5</v>
      </c>
    </row>
    <row r="8" spans="1:7" s="29" customFormat="1" ht="13.2">
      <c r="A8" s="45" t="s">
        <v>37</v>
      </c>
      <c r="B8" s="33">
        <v>100</v>
      </c>
      <c r="C8" s="27"/>
      <c r="D8" s="53">
        <f>D9+D12+D16+D25+D28</f>
        <v>237535778259</v>
      </c>
      <c r="E8" s="53">
        <f>E9+E12+E16+E25+E28</f>
        <v>233238562876</v>
      </c>
    </row>
    <row r="9" spans="1:7">
      <c r="A9" s="46" t="s">
        <v>5</v>
      </c>
      <c r="B9" s="34">
        <v>110</v>
      </c>
      <c r="C9" s="5" t="s">
        <v>97</v>
      </c>
      <c r="D9" s="54">
        <f>D10+D11</f>
        <v>2060515090</v>
      </c>
      <c r="E9" s="54">
        <f>E10+E11</f>
        <v>6034015110</v>
      </c>
      <c r="G9" s="8"/>
    </row>
    <row r="10" spans="1:7">
      <c r="A10" s="47" t="s">
        <v>6</v>
      </c>
      <c r="B10" s="11">
        <v>111</v>
      </c>
      <c r="C10" s="5"/>
      <c r="D10" s="55">
        <v>2060515090</v>
      </c>
      <c r="E10" s="56">
        <v>6034015110</v>
      </c>
    </row>
    <row r="11" spans="1:7" ht="11.25" customHeight="1">
      <c r="A11" s="47" t="s">
        <v>119</v>
      </c>
      <c r="B11" s="11">
        <v>112</v>
      </c>
      <c r="C11" s="5"/>
      <c r="D11" s="55">
        <v>0</v>
      </c>
      <c r="E11" s="56">
        <v>0</v>
      </c>
    </row>
    <row r="12" spans="1:7">
      <c r="A12" s="46" t="s">
        <v>7</v>
      </c>
      <c r="B12" s="32">
        <v>120</v>
      </c>
      <c r="C12" s="5" t="s">
        <v>98</v>
      </c>
      <c r="D12" s="54">
        <f>D13+D14+D15</f>
        <v>226332371137</v>
      </c>
      <c r="E12" s="54">
        <f>E13+E14+E15</f>
        <v>214037371137</v>
      </c>
    </row>
    <row r="13" spans="1:7">
      <c r="A13" s="47" t="s">
        <v>120</v>
      </c>
      <c r="B13" s="31">
        <v>121</v>
      </c>
      <c r="C13" s="5"/>
      <c r="D13" s="55">
        <v>0</v>
      </c>
      <c r="E13" s="56">
        <v>0</v>
      </c>
    </row>
    <row r="14" spans="1:7">
      <c r="A14" s="47" t="s">
        <v>121</v>
      </c>
      <c r="B14" s="11">
        <v>122</v>
      </c>
      <c r="C14" s="5"/>
      <c r="D14" s="55">
        <v>0</v>
      </c>
      <c r="E14" s="56">
        <v>0</v>
      </c>
    </row>
    <row r="15" spans="1:7">
      <c r="A15" s="47" t="s">
        <v>189</v>
      </c>
      <c r="B15" s="11">
        <v>123</v>
      </c>
      <c r="C15" s="5"/>
      <c r="D15" s="55">
        <v>226332371137</v>
      </c>
      <c r="E15" s="56">
        <v>214037371137</v>
      </c>
    </row>
    <row r="16" spans="1:7">
      <c r="A16" s="46" t="s">
        <v>8</v>
      </c>
      <c r="B16" s="34">
        <v>130</v>
      </c>
      <c r="C16" s="5"/>
      <c r="D16" s="54">
        <f>SUM(D17:D24)</f>
        <v>2654642459</v>
      </c>
      <c r="E16" s="54">
        <f>SUM(E17:E24)</f>
        <v>2892542146</v>
      </c>
    </row>
    <row r="17" spans="1:5">
      <c r="A17" s="47" t="s">
        <v>9</v>
      </c>
      <c r="B17" s="31">
        <v>131</v>
      </c>
      <c r="C17" s="4" t="s">
        <v>99</v>
      </c>
      <c r="D17" s="55">
        <v>4937973393</v>
      </c>
      <c r="E17" s="56">
        <v>4926106806</v>
      </c>
    </row>
    <row r="18" spans="1:5">
      <c r="A18" s="48" t="s">
        <v>10</v>
      </c>
      <c r="B18" s="6">
        <v>132</v>
      </c>
      <c r="C18" s="5"/>
      <c r="D18" s="55">
        <v>116682800</v>
      </c>
      <c r="E18" s="56">
        <v>41188800</v>
      </c>
    </row>
    <row r="19" spans="1:5">
      <c r="A19" s="48" t="s">
        <v>122</v>
      </c>
      <c r="B19" s="6">
        <v>133</v>
      </c>
      <c r="C19" s="5"/>
      <c r="D19" s="55">
        <v>0</v>
      </c>
      <c r="E19" s="56">
        <v>0</v>
      </c>
    </row>
    <row r="20" spans="1:5">
      <c r="A20" s="48" t="s">
        <v>123</v>
      </c>
      <c r="B20" s="6">
        <v>134</v>
      </c>
      <c r="C20" s="5"/>
      <c r="D20" s="55">
        <v>0</v>
      </c>
      <c r="E20" s="56">
        <v>0</v>
      </c>
    </row>
    <row r="21" spans="1:5">
      <c r="A21" s="48" t="s">
        <v>124</v>
      </c>
      <c r="B21" s="6">
        <v>135</v>
      </c>
      <c r="C21" s="5"/>
      <c r="D21" s="55">
        <v>0</v>
      </c>
      <c r="E21" s="56">
        <v>0</v>
      </c>
    </row>
    <row r="22" spans="1:5">
      <c r="A22" s="48" t="s">
        <v>125</v>
      </c>
      <c r="B22" s="6">
        <v>136</v>
      </c>
      <c r="C22" s="4" t="s">
        <v>100</v>
      </c>
      <c r="D22" s="55">
        <v>2264942250</v>
      </c>
      <c r="E22" s="56">
        <v>2590202524</v>
      </c>
    </row>
    <row r="23" spans="1:5">
      <c r="A23" s="48" t="s">
        <v>190</v>
      </c>
      <c r="B23" s="6">
        <v>137</v>
      </c>
      <c r="C23" s="5"/>
      <c r="D23" s="55">
        <v>-4664955984</v>
      </c>
      <c r="E23" s="56">
        <v>-4664955984</v>
      </c>
    </row>
    <row r="24" spans="1:5">
      <c r="A24" s="48" t="s">
        <v>126</v>
      </c>
      <c r="B24" s="6">
        <v>139</v>
      </c>
      <c r="C24" s="4" t="s">
        <v>128</v>
      </c>
      <c r="D24" s="55">
        <v>0</v>
      </c>
      <c r="E24" s="56">
        <v>0</v>
      </c>
    </row>
    <row r="25" spans="1:5">
      <c r="A25" s="46" t="s">
        <v>11</v>
      </c>
      <c r="B25" s="34">
        <v>140</v>
      </c>
      <c r="C25" s="5"/>
      <c r="D25" s="54">
        <f>D26+D27</f>
        <v>6488249573</v>
      </c>
      <c r="E25" s="54">
        <f>E26+E27</f>
        <v>10052839760</v>
      </c>
    </row>
    <row r="26" spans="1:5">
      <c r="A26" s="47" t="s">
        <v>127</v>
      </c>
      <c r="B26" s="31">
        <v>141</v>
      </c>
      <c r="C26" s="4" t="s">
        <v>101</v>
      </c>
      <c r="D26" s="55">
        <v>15842760212</v>
      </c>
      <c r="E26" s="56">
        <v>15842760212</v>
      </c>
    </row>
    <row r="27" spans="1:5">
      <c r="A27" s="47" t="s">
        <v>191</v>
      </c>
      <c r="B27" s="31">
        <v>149</v>
      </c>
      <c r="C27" s="5"/>
      <c r="D27" s="55">
        <v>-9354510639</v>
      </c>
      <c r="E27" s="56">
        <v>-5789920452</v>
      </c>
    </row>
    <row r="28" spans="1:5">
      <c r="A28" s="46" t="s">
        <v>12</v>
      </c>
      <c r="B28" s="34">
        <v>150</v>
      </c>
      <c r="C28" s="5"/>
      <c r="D28" s="54">
        <f>D29+D30+D31</f>
        <v>0</v>
      </c>
      <c r="E28" s="54">
        <f>E29+E30+E31</f>
        <v>221794723</v>
      </c>
    </row>
    <row r="29" spans="1:5">
      <c r="A29" s="47" t="s">
        <v>13</v>
      </c>
      <c r="B29" s="31">
        <v>151</v>
      </c>
      <c r="C29" s="4" t="s">
        <v>102</v>
      </c>
      <c r="D29" s="55">
        <v>0</v>
      </c>
      <c r="E29" s="56">
        <v>1563340</v>
      </c>
    </row>
    <row r="30" spans="1:5">
      <c r="A30" s="47" t="s">
        <v>14</v>
      </c>
      <c r="B30" s="31">
        <v>152</v>
      </c>
      <c r="C30" s="5"/>
      <c r="D30" s="55">
        <v>0</v>
      </c>
      <c r="E30" s="56">
        <v>220231383</v>
      </c>
    </row>
    <row r="31" spans="1:5">
      <c r="A31" s="47" t="s">
        <v>15</v>
      </c>
      <c r="B31" s="31">
        <v>153</v>
      </c>
      <c r="C31" s="5"/>
      <c r="D31" s="55">
        <v>0</v>
      </c>
      <c r="E31" s="56">
        <v>0</v>
      </c>
    </row>
    <row r="32" spans="1:5">
      <c r="A32" s="47" t="s">
        <v>129</v>
      </c>
      <c r="B32" s="31"/>
      <c r="C32" s="5"/>
      <c r="D32" s="55"/>
      <c r="E32" s="56"/>
    </row>
    <row r="33" spans="1:9" s="30" customFormat="1" ht="13.2">
      <c r="A33" s="45" t="s">
        <v>33</v>
      </c>
      <c r="B33" s="33">
        <v>200</v>
      </c>
      <c r="C33" s="27"/>
      <c r="D33" s="59">
        <f>D34+D35+D39+D40+D43+D44</f>
        <v>15768433966</v>
      </c>
      <c r="E33" s="59">
        <f>E34+E35+E39+E40+E43+E44</f>
        <v>16191391389</v>
      </c>
      <c r="F33" s="29"/>
      <c r="G33" s="29"/>
      <c r="H33" s="29"/>
      <c r="I33" s="29"/>
    </row>
    <row r="34" spans="1:9">
      <c r="A34" s="46" t="s">
        <v>16</v>
      </c>
      <c r="B34" s="34">
        <v>210</v>
      </c>
      <c r="C34" s="5"/>
      <c r="D34" s="55"/>
      <c r="E34" s="56"/>
    </row>
    <row r="35" spans="1:9">
      <c r="A35" s="46" t="s">
        <v>17</v>
      </c>
      <c r="B35" s="34">
        <v>220</v>
      </c>
      <c r="C35" s="5"/>
      <c r="D35" s="54">
        <f>D36</f>
        <v>5424987130</v>
      </c>
      <c r="E35" s="54">
        <f>E36</f>
        <v>5690234752</v>
      </c>
    </row>
    <row r="36" spans="1:9">
      <c r="A36" s="47" t="s">
        <v>18</v>
      </c>
      <c r="B36" s="31">
        <v>221</v>
      </c>
      <c r="C36" s="4" t="s">
        <v>103</v>
      </c>
      <c r="D36" s="55">
        <f>D37+D38</f>
        <v>5424987130</v>
      </c>
      <c r="E36" s="55">
        <f>E37+E38</f>
        <v>5690234752</v>
      </c>
    </row>
    <row r="37" spans="1:9">
      <c r="A37" s="47" t="s">
        <v>31</v>
      </c>
      <c r="B37" s="31">
        <v>222</v>
      </c>
      <c r="C37" s="5"/>
      <c r="D37" s="55">
        <v>26310036241</v>
      </c>
      <c r="E37" s="56">
        <v>26310036241</v>
      </c>
    </row>
    <row r="38" spans="1:9">
      <c r="A38" s="47" t="s">
        <v>192</v>
      </c>
      <c r="B38" s="31">
        <v>223</v>
      </c>
      <c r="C38" s="5"/>
      <c r="D38" s="55">
        <v>-20885049111</v>
      </c>
      <c r="E38" s="56">
        <v>-20619801489</v>
      </c>
    </row>
    <row r="39" spans="1:9">
      <c r="A39" s="46" t="s">
        <v>32</v>
      </c>
      <c r="B39" s="34">
        <v>230</v>
      </c>
      <c r="C39" s="5" t="s">
        <v>104</v>
      </c>
      <c r="D39" s="55"/>
      <c r="E39" s="56"/>
    </row>
    <row r="40" spans="1:9">
      <c r="A40" s="46" t="s">
        <v>143</v>
      </c>
      <c r="B40" s="34">
        <v>240</v>
      </c>
      <c r="C40" s="5" t="s">
        <v>105</v>
      </c>
      <c r="D40" s="54">
        <f>D41+D42</f>
        <v>10296191422</v>
      </c>
      <c r="E40" s="54">
        <f>E41+E42</f>
        <v>10296191422</v>
      </c>
    </row>
    <row r="41" spans="1:9">
      <c r="A41" s="47" t="s">
        <v>144</v>
      </c>
      <c r="B41" s="31">
        <v>241</v>
      </c>
      <c r="C41" s="5"/>
      <c r="D41" s="55">
        <v>0</v>
      </c>
      <c r="E41" s="56">
        <v>0</v>
      </c>
    </row>
    <row r="42" spans="1:9">
      <c r="A42" s="47" t="s">
        <v>130</v>
      </c>
      <c r="B42" s="31">
        <v>242</v>
      </c>
      <c r="C42" s="5"/>
      <c r="D42" s="55">
        <v>10296191422</v>
      </c>
      <c r="E42" s="56">
        <v>10296191422</v>
      </c>
    </row>
    <row r="43" spans="1:9">
      <c r="A43" s="46" t="s">
        <v>131</v>
      </c>
      <c r="B43" s="34">
        <v>250</v>
      </c>
      <c r="C43" s="5"/>
      <c r="D43" s="55"/>
      <c r="E43" s="56"/>
    </row>
    <row r="44" spans="1:9">
      <c r="A44" s="46" t="s">
        <v>135</v>
      </c>
      <c r="B44" s="34">
        <v>260</v>
      </c>
      <c r="C44" s="5"/>
      <c r="D44" s="54">
        <f>D45+D46+D47</f>
        <v>47255414</v>
      </c>
      <c r="E44" s="54">
        <f>E45+E46+E47</f>
        <v>204965215</v>
      </c>
    </row>
    <row r="45" spans="1:9">
      <c r="A45" s="47" t="s">
        <v>134</v>
      </c>
      <c r="B45" s="31">
        <v>261</v>
      </c>
      <c r="C45" s="4" t="s">
        <v>102</v>
      </c>
      <c r="D45" s="55">
        <v>47255414</v>
      </c>
      <c r="E45" s="56">
        <v>204965215</v>
      </c>
    </row>
    <row r="46" spans="1:9">
      <c r="A46" s="47" t="s">
        <v>133</v>
      </c>
      <c r="B46" s="31">
        <v>262</v>
      </c>
      <c r="C46" s="4" t="s">
        <v>106</v>
      </c>
      <c r="D46" s="55"/>
      <c r="E46" s="56"/>
    </row>
    <row r="47" spans="1:9" ht="12.6" thickBot="1">
      <c r="A47" s="60" t="s">
        <v>132</v>
      </c>
      <c r="B47" s="61">
        <v>268</v>
      </c>
      <c r="C47" s="26"/>
      <c r="D47" s="57"/>
      <c r="E47" s="58"/>
    </row>
    <row r="48" spans="1:9" s="2" customFormat="1" ht="12.75" customHeight="1" thickBot="1">
      <c r="A48" s="62" t="s">
        <v>2</v>
      </c>
      <c r="B48" s="63">
        <v>270</v>
      </c>
      <c r="C48" s="64"/>
      <c r="D48" s="68">
        <f>D33+D8</f>
        <v>253304212225</v>
      </c>
      <c r="E48" s="68">
        <f>E33+E8</f>
        <v>249429954265</v>
      </c>
    </row>
    <row r="50" spans="1:5" s="29" customFormat="1" ht="12.75" customHeight="1">
      <c r="A50" s="65" t="s">
        <v>36</v>
      </c>
      <c r="B50" s="111">
        <v>300</v>
      </c>
      <c r="C50" s="100"/>
      <c r="D50" s="67">
        <f>D51+D65</f>
        <v>6702062646</v>
      </c>
      <c r="E50" s="67">
        <f>E51+E65</f>
        <v>7277330676</v>
      </c>
    </row>
    <row r="51" spans="1:5" ht="12.75" customHeight="1">
      <c r="A51" s="108" t="s">
        <v>19</v>
      </c>
      <c r="B51" s="109">
        <v>310</v>
      </c>
      <c r="C51" s="108"/>
      <c r="D51" s="110">
        <f>SUM(D52:D64)</f>
        <v>6702062646</v>
      </c>
      <c r="E51" s="110">
        <f>SUM(E52:E64)</f>
        <v>7277330676</v>
      </c>
    </row>
    <row r="52" spans="1:5" ht="12.75" customHeight="1">
      <c r="A52" s="47" t="s">
        <v>136</v>
      </c>
      <c r="B52" s="31">
        <v>311</v>
      </c>
      <c r="C52" s="4" t="s">
        <v>108</v>
      </c>
      <c r="D52" s="88">
        <v>0</v>
      </c>
      <c r="E52" s="89">
        <v>0</v>
      </c>
    </row>
    <row r="53" spans="1:5" ht="12.75" customHeight="1">
      <c r="A53" s="47" t="s">
        <v>137</v>
      </c>
      <c r="B53" s="31">
        <v>312</v>
      </c>
      <c r="C53" s="4" t="s">
        <v>109</v>
      </c>
      <c r="D53" s="55">
        <v>6030254791</v>
      </c>
      <c r="E53" s="56">
        <v>6357411746</v>
      </c>
    </row>
    <row r="54" spans="1:5">
      <c r="A54" s="49" t="s">
        <v>140</v>
      </c>
      <c r="B54" s="31">
        <v>313</v>
      </c>
      <c r="C54" s="5"/>
      <c r="D54" s="55">
        <v>306078153</v>
      </c>
      <c r="E54" s="56">
        <v>351512553</v>
      </c>
    </row>
    <row r="55" spans="1:5">
      <c r="A55" s="47" t="s">
        <v>139</v>
      </c>
      <c r="B55" s="31">
        <v>314</v>
      </c>
      <c r="C55" s="4" t="s">
        <v>110</v>
      </c>
      <c r="D55" s="55">
        <v>14405829</v>
      </c>
      <c r="E55" s="56">
        <v>658500</v>
      </c>
    </row>
    <row r="56" spans="1:5" ht="12.75" customHeight="1">
      <c r="A56" s="47" t="s">
        <v>138</v>
      </c>
      <c r="B56" s="31">
        <v>315</v>
      </c>
      <c r="C56" s="5"/>
      <c r="D56" s="55">
        <v>82352700</v>
      </c>
      <c r="E56" s="56">
        <v>242081379</v>
      </c>
    </row>
    <row r="57" spans="1:5" ht="12.75" customHeight="1">
      <c r="A57" s="47" t="s">
        <v>141</v>
      </c>
      <c r="B57" s="31">
        <v>316</v>
      </c>
      <c r="C57" s="4" t="s">
        <v>111</v>
      </c>
      <c r="D57" s="55">
        <v>0</v>
      </c>
      <c r="E57" s="56">
        <v>62883941</v>
      </c>
    </row>
    <row r="58" spans="1:5" ht="12.75" customHeight="1">
      <c r="A58" s="47" t="s">
        <v>145</v>
      </c>
      <c r="B58" s="31">
        <v>317</v>
      </c>
      <c r="C58" s="5"/>
      <c r="D58" s="55">
        <v>0</v>
      </c>
      <c r="E58" s="56">
        <v>0</v>
      </c>
    </row>
    <row r="59" spans="1:5" ht="12.75" customHeight="1">
      <c r="A59" s="47" t="s">
        <v>142</v>
      </c>
      <c r="B59" s="31">
        <v>318</v>
      </c>
      <c r="C59" s="5"/>
      <c r="D59" s="55">
        <v>0</v>
      </c>
      <c r="E59" s="56">
        <v>0</v>
      </c>
    </row>
    <row r="60" spans="1:5" ht="12.75" customHeight="1">
      <c r="A60" s="47" t="s">
        <v>150</v>
      </c>
      <c r="B60" s="31">
        <v>319</v>
      </c>
      <c r="C60" s="4" t="s">
        <v>113</v>
      </c>
      <c r="D60" s="55">
        <v>261325458</v>
      </c>
      <c r="E60" s="56">
        <v>262325457</v>
      </c>
    </row>
    <row r="61" spans="1:5" ht="12.75" customHeight="1">
      <c r="A61" s="19" t="s">
        <v>146</v>
      </c>
      <c r="B61" s="31">
        <v>320</v>
      </c>
      <c r="C61" s="4" t="s">
        <v>112</v>
      </c>
      <c r="D61" s="55">
        <v>7645715</v>
      </c>
      <c r="E61" s="56">
        <v>457100</v>
      </c>
    </row>
    <row r="62" spans="1:5" ht="12.75" customHeight="1">
      <c r="A62" s="50" t="s">
        <v>147</v>
      </c>
      <c r="B62" s="31">
        <v>321</v>
      </c>
      <c r="C62" s="4" t="s">
        <v>114</v>
      </c>
      <c r="D62" s="55">
        <v>0</v>
      </c>
      <c r="E62" s="56">
        <v>0</v>
      </c>
    </row>
    <row r="63" spans="1:5">
      <c r="A63" s="47" t="s">
        <v>148</v>
      </c>
      <c r="B63" s="31">
        <v>322</v>
      </c>
      <c r="C63" s="5"/>
      <c r="D63" s="55">
        <v>0</v>
      </c>
      <c r="E63" s="56">
        <v>0</v>
      </c>
    </row>
    <row r="64" spans="1:5">
      <c r="A64" s="35" t="s">
        <v>149</v>
      </c>
      <c r="B64" s="31">
        <v>323</v>
      </c>
      <c r="C64" s="5"/>
      <c r="D64" s="55">
        <v>0</v>
      </c>
      <c r="E64" s="56">
        <v>0</v>
      </c>
    </row>
    <row r="65" spans="1:6">
      <c r="A65" s="46" t="s">
        <v>20</v>
      </c>
      <c r="B65" s="34">
        <v>330</v>
      </c>
      <c r="C65" s="5"/>
      <c r="D65" s="55"/>
      <c r="E65" s="56">
        <v>0</v>
      </c>
    </row>
    <row r="66" spans="1:6" s="29" customFormat="1" ht="13.2">
      <c r="A66" s="45" t="s">
        <v>35</v>
      </c>
      <c r="B66" s="33">
        <v>400</v>
      </c>
      <c r="C66" s="27"/>
      <c r="D66" s="59">
        <f>D67+D81</f>
        <v>246602149579</v>
      </c>
      <c r="E66" s="59">
        <f>E67+E81</f>
        <v>242152623589</v>
      </c>
    </row>
    <row r="67" spans="1:6">
      <c r="A67" s="46" t="s">
        <v>48</v>
      </c>
      <c r="B67" s="34">
        <v>410</v>
      </c>
      <c r="C67" s="5"/>
      <c r="D67" s="54">
        <f>D68+D77+D80+SUM(D71:D76)</f>
        <v>246602149579</v>
      </c>
      <c r="E67" s="54">
        <f>E68+E77+E80+SUM(E71:E76)</f>
        <v>242152623589</v>
      </c>
    </row>
    <row r="68" spans="1:6">
      <c r="A68" s="47" t="s">
        <v>41</v>
      </c>
      <c r="B68" s="31">
        <v>411</v>
      </c>
      <c r="C68" s="4" t="s">
        <v>115</v>
      </c>
      <c r="D68" s="55">
        <v>250000000000</v>
      </c>
      <c r="E68" s="55">
        <v>250000000000</v>
      </c>
      <c r="F68" s="8"/>
    </row>
    <row r="69" spans="1:6">
      <c r="A69" s="47" t="s">
        <v>42</v>
      </c>
      <c r="B69" s="31" t="s">
        <v>38</v>
      </c>
      <c r="C69" s="5"/>
      <c r="D69" s="55"/>
      <c r="E69" s="56">
        <v>0</v>
      </c>
    </row>
    <row r="70" spans="1:6">
      <c r="A70" s="47" t="s">
        <v>151</v>
      </c>
      <c r="B70" s="31" t="s">
        <v>107</v>
      </c>
      <c r="C70" s="5"/>
      <c r="D70" s="55"/>
      <c r="E70" s="56">
        <v>0</v>
      </c>
    </row>
    <row r="71" spans="1:6">
      <c r="A71" s="47" t="s">
        <v>152</v>
      </c>
      <c r="B71" s="31">
        <v>412</v>
      </c>
      <c r="C71" s="5"/>
      <c r="D71" s="55">
        <v>4115775000</v>
      </c>
      <c r="E71" s="56">
        <v>4115775000</v>
      </c>
    </row>
    <row r="72" spans="1:6">
      <c r="A72" s="47" t="s">
        <v>153</v>
      </c>
      <c r="B72" s="31">
        <v>416</v>
      </c>
      <c r="C72" s="4" t="s">
        <v>116</v>
      </c>
      <c r="D72" s="55">
        <v>0</v>
      </c>
      <c r="E72" s="56">
        <v>0</v>
      </c>
    </row>
    <row r="73" spans="1:6">
      <c r="A73" s="47" t="s">
        <v>154</v>
      </c>
      <c r="B73" s="31">
        <v>417</v>
      </c>
      <c r="C73" s="4" t="s">
        <v>117</v>
      </c>
      <c r="D73" s="55">
        <v>0</v>
      </c>
      <c r="E73" s="56">
        <v>0</v>
      </c>
    </row>
    <row r="74" spans="1:6">
      <c r="A74" s="47" t="s">
        <v>155</v>
      </c>
      <c r="B74" s="31">
        <v>418</v>
      </c>
      <c r="C74" s="5"/>
      <c r="D74" s="55">
        <v>3583775960</v>
      </c>
      <c r="E74" s="56">
        <v>3583775960</v>
      </c>
    </row>
    <row r="75" spans="1:6">
      <c r="A75" s="35" t="s">
        <v>157</v>
      </c>
      <c r="B75" s="31">
        <v>419</v>
      </c>
      <c r="C75" s="5"/>
      <c r="D75" s="55">
        <v>0</v>
      </c>
      <c r="E75" s="56"/>
    </row>
    <row r="76" spans="1:6">
      <c r="A76" s="47" t="s">
        <v>156</v>
      </c>
      <c r="B76" s="31">
        <v>420</v>
      </c>
      <c r="C76" s="5"/>
      <c r="D76" s="55">
        <v>445000000</v>
      </c>
      <c r="E76" s="56">
        <v>445000000</v>
      </c>
    </row>
    <row r="77" spans="1:6">
      <c r="A77" s="47" t="s">
        <v>158</v>
      </c>
      <c r="B77" s="31">
        <v>421</v>
      </c>
      <c r="C77" s="5"/>
      <c r="D77" s="55">
        <f>D78+D79</f>
        <v>-11542401381</v>
      </c>
      <c r="E77" s="55">
        <f>E78+E79</f>
        <v>-15991927371</v>
      </c>
    </row>
    <row r="78" spans="1:6">
      <c r="A78" s="47" t="s">
        <v>43</v>
      </c>
      <c r="B78" s="31" t="s">
        <v>39</v>
      </c>
      <c r="C78" s="5"/>
      <c r="D78" s="55">
        <v>-15991927371</v>
      </c>
      <c r="E78" s="56">
        <v>-18132694330</v>
      </c>
    </row>
    <row r="79" spans="1:6">
      <c r="A79" s="47" t="s">
        <v>44</v>
      </c>
      <c r="B79" s="31" t="s">
        <v>40</v>
      </c>
      <c r="C79" s="5"/>
      <c r="D79" s="55">
        <v>4449525990</v>
      </c>
      <c r="E79" s="56">
        <v>2140766959</v>
      </c>
    </row>
    <row r="80" spans="1:6">
      <c r="A80" s="47" t="s">
        <v>159</v>
      </c>
      <c r="B80" s="31">
        <v>422</v>
      </c>
      <c r="C80" s="5"/>
      <c r="D80" s="55"/>
      <c r="E80" s="56"/>
    </row>
    <row r="81" spans="1:8">
      <c r="A81" s="51" t="s">
        <v>21</v>
      </c>
      <c r="B81" s="52">
        <v>430</v>
      </c>
      <c r="C81" s="26" t="s">
        <v>118</v>
      </c>
      <c r="D81" s="57"/>
      <c r="E81" s="58"/>
      <c r="H81" s="2"/>
    </row>
    <row r="82" spans="1:8" s="36" customFormat="1" ht="13.2">
      <c r="A82" s="65" t="s">
        <v>3</v>
      </c>
      <c r="B82" s="66">
        <v>440</v>
      </c>
      <c r="C82" s="66"/>
      <c r="D82" s="67">
        <f>D50+D66</f>
        <v>253304212225</v>
      </c>
      <c r="E82" s="67">
        <f>E50+E66</f>
        <v>249429954265</v>
      </c>
    </row>
  </sheetData>
  <mergeCells count="3">
    <mergeCell ref="A2:D2"/>
    <mergeCell ref="A3:E3"/>
    <mergeCell ref="A4:E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8A296-D7EC-427A-A1D2-EAAB754FC29B}">
  <dimension ref="A1:G35"/>
  <sheetViews>
    <sheetView zoomScaleNormal="100" workbookViewId="0">
      <selection activeCell="A5" sqref="A5"/>
    </sheetView>
  </sheetViews>
  <sheetFormatPr defaultRowHeight="14.4"/>
  <cols>
    <col min="1" max="1" width="59.88671875" bestFit="1" customWidth="1"/>
    <col min="2" max="2" width="5.109375" bestFit="1" customWidth="1"/>
    <col min="3" max="3" width="5.6640625" bestFit="1" customWidth="1"/>
    <col min="4" max="4" width="17" bestFit="1" customWidth="1"/>
    <col min="5" max="5" width="14.5546875" bestFit="1" customWidth="1"/>
    <col min="6" max="7" width="14.6640625" bestFit="1" customWidth="1"/>
    <col min="8" max="8" width="21.109375" bestFit="1" customWidth="1"/>
  </cols>
  <sheetData>
    <row r="1" spans="1:7" ht="15.6">
      <c r="A1" s="18" t="s">
        <v>95</v>
      </c>
      <c r="B1" s="28"/>
      <c r="C1" s="3"/>
      <c r="D1" s="3"/>
    </row>
    <row r="2" spans="1:7">
      <c r="A2" s="101" t="s">
        <v>96</v>
      </c>
      <c r="B2" s="101"/>
      <c r="C2" s="101"/>
      <c r="D2" s="101"/>
    </row>
    <row r="3" spans="1:7" ht="15.6">
      <c r="A3" s="104" t="s">
        <v>194</v>
      </c>
      <c r="B3" s="104"/>
      <c r="C3" s="104"/>
      <c r="D3" s="104"/>
      <c r="E3" s="104"/>
      <c r="F3" s="104"/>
      <c r="G3" s="104"/>
    </row>
    <row r="4" spans="1:7">
      <c r="A4" s="105" t="s">
        <v>198</v>
      </c>
      <c r="B4" s="105"/>
      <c r="C4" s="105"/>
      <c r="D4" s="105"/>
      <c r="E4" s="105"/>
      <c r="F4" s="105"/>
      <c r="G4" s="105"/>
    </row>
    <row r="5" spans="1:7">
      <c r="A5" s="69"/>
      <c r="B5" s="69"/>
      <c r="C5" s="69"/>
      <c r="D5" s="69"/>
      <c r="E5" s="69"/>
      <c r="F5" s="69"/>
      <c r="G5" s="70" t="s">
        <v>45</v>
      </c>
    </row>
    <row r="6" spans="1:7" s="1" customFormat="1" ht="12">
      <c r="A6" s="107" t="s">
        <v>0</v>
      </c>
      <c r="B6" s="106" t="s">
        <v>46</v>
      </c>
      <c r="C6" s="106" t="s">
        <v>47</v>
      </c>
      <c r="D6" s="106" t="s">
        <v>197</v>
      </c>
      <c r="E6" s="106"/>
      <c r="F6" s="106" t="s">
        <v>4</v>
      </c>
      <c r="G6" s="106"/>
    </row>
    <row r="7" spans="1:7" s="1" customFormat="1" ht="12">
      <c r="A7" s="107"/>
      <c r="B7" s="106"/>
      <c r="C7" s="106"/>
      <c r="D7" s="7">
        <v>2019</v>
      </c>
      <c r="E7" s="23">
        <v>2018</v>
      </c>
      <c r="F7" s="7">
        <v>2019</v>
      </c>
      <c r="G7" s="7">
        <v>2018</v>
      </c>
    </row>
    <row r="8" spans="1:7" s="1" customFormat="1" ht="13.2">
      <c r="A8" s="66">
        <v>1</v>
      </c>
      <c r="B8" s="7">
        <v>2</v>
      </c>
      <c r="C8" s="7">
        <v>3</v>
      </c>
      <c r="D8" s="7">
        <v>4</v>
      </c>
      <c r="E8" s="23">
        <v>5</v>
      </c>
      <c r="F8" s="7">
        <v>6</v>
      </c>
      <c r="G8" s="7">
        <v>7</v>
      </c>
    </row>
    <row r="9" spans="1:7">
      <c r="A9" s="74" t="s">
        <v>62</v>
      </c>
      <c r="B9" s="12" t="s">
        <v>22</v>
      </c>
      <c r="C9" s="7" t="s">
        <v>172</v>
      </c>
      <c r="D9" s="24">
        <v>1945396454</v>
      </c>
      <c r="E9" s="24">
        <v>2152403992</v>
      </c>
      <c r="F9" s="24">
        <v>3842219605</v>
      </c>
      <c r="G9" s="24">
        <v>4172438269</v>
      </c>
    </row>
    <row r="10" spans="1:7" s="13" customFormat="1">
      <c r="A10" s="74" t="s">
        <v>64</v>
      </c>
      <c r="B10" s="12" t="s">
        <v>23</v>
      </c>
      <c r="C10" s="7" t="s">
        <v>173</v>
      </c>
      <c r="D10" s="24"/>
      <c r="E10" s="24">
        <v>0</v>
      </c>
      <c r="F10" s="24"/>
      <c r="G10" s="21">
        <v>0</v>
      </c>
    </row>
    <row r="11" spans="1:7" s="13" customFormat="1">
      <c r="A11" s="74" t="s">
        <v>63</v>
      </c>
      <c r="B11" s="12" t="s">
        <v>29</v>
      </c>
      <c r="C11" s="7"/>
      <c r="D11" s="24">
        <f t="shared" ref="D11:E11" si="0">D13+D12+D14</f>
        <v>1945396454</v>
      </c>
      <c r="E11" s="24">
        <f t="shared" si="0"/>
        <v>2152403992</v>
      </c>
      <c r="F11" s="24">
        <f>F13+F12+F14</f>
        <v>3842219605</v>
      </c>
      <c r="G11" s="24">
        <f>G13+G12+G14</f>
        <v>4172438269</v>
      </c>
    </row>
    <row r="12" spans="1:7">
      <c r="A12" s="75" t="s">
        <v>161</v>
      </c>
      <c r="B12" s="10"/>
      <c r="C12" s="20"/>
      <c r="D12" s="21">
        <v>27669000</v>
      </c>
      <c r="E12" s="21">
        <v>519349085</v>
      </c>
      <c r="F12" s="21">
        <v>207316200</v>
      </c>
      <c r="G12" s="21">
        <v>812373093</v>
      </c>
    </row>
    <row r="13" spans="1:7">
      <c r="A13" s="75" t="s">
        <v>162</v>
      </c>
      <c r="B13" s="10"/>
      <c r="C13" s="20"/>
      <c r="D13" s="21">
        <v>584900000</v>
      </c>
      <c r="E13" s="21">
        <v>287118000</v>
      </c>
      <c r="F13" s="21">
        <v>1073350000</v>
      </c>
      <c r="G13" s="21">
        <v>676435182</v>
      </c>
    </row>
    <row r="14" spans="1:7">
      <c r="A14" s="75" t="s">
        <v>163</v>
      </c>
      <c r="B14" s="10"/>
      <c r="C14" s="20"/>
      <c r="D14" s="21">
        <v>1332827454</v>
      </c>
      <c r="E14" s="21">
        <v>1345936907</v>
      </c>
      <c r="F14" s="21">
        <v>2561553405</v>
      </c>
      <c r="G14" s="21">
        <v>2683629994</v>
      </c>
    </row>
    <row r="15" spans="1:7" s="13" customFormat="1">
      <c r="A15" s="74" t="s">
        <v>65</v>
      </c>
      <c r="B15" s="12" t="s">
        <v>30</v>
      </c>
      <c r="C15" s="7" t="s">
        <v>174</v>
      </c>
      <c r="D15" s="24">
        <f>D16+D17+D18</f>
        <v>4457653245</v>
      </c>
      <c r="E15" s="24">
        <f t="shared" ref="E15:G15" si="1">E16+E17+E18</f>
        <v>1141171440</v>
      </c>
      <c r="F15" s="24">
        <f t="shared" si="1"/>
        <v>5314376616</v>
      </c>
      <c r="G15" s="24">
        <f t="shared" si="1"/>
        <v>2199866283</v>
      </c>
    </row>
    <row r="16" spans="1:7">
      <c r="A16" s="75" t="s">
        <v>164</v>
      </c>
      <c r="B16" s="10"/>
      <c r="C16" s="20"/>
      <c r="D16" s="21">
        <v>26631000</v>
      </c>
      <c r="E16" s="21">
        <v>492882808</v>
      </c>
      <c r="F16" s="21">
        <v>199557750</v>
      </c>
      <c r="G16" s="21">
        <v>774147544</v>
      </c>
    </row>
    <row r="17" spans="1:7">
      <c r="A17" s="75" t="s">
        <v>165</v>
      </c>
      <c r="B17" s="10"/>
      <c r="C17" s="20"/>
      <c r="D17" s="21">
        <v>4126340187</v>
      </c>
      <c r="E17" s="21">
        <v>288537723</v>
      </c>
      <c r="F17" s="21">
        <v>4550140187</v>
      </c>
      <c r="G17" s="21">
        <v>750160025</v>
      </c>
    </row>
    <row r="18" spans="1:7">
      <c r="A18" s="75" t="s">
        <v>166</v>
      </c>
      <c r="B18" s="10"/>
      <c r="C18" s="20"/>
      <c r="D18" s="21">
        <v>304682058</v>
      </c>
      <c r="E18" s="21">
        <v>359750909</v>
      </c>
      <c r="F18" s="21">
        <v>564678679</v>
      </c>
      <c r="G18" s="21">
        <v>675558714</v>
      </c>
    </row>
    <row r="19" spans="1:7" s="13" customFormat="1">
      <c r="A19" s="74" t="s">
        <v>66</v>
      </c>
      <c r="B19" s="12" t="s">
        <v>49</v>
      </c>
      <c r="C19" s="7"/>
      <c r="D19" s="24">
        <f>D11-D15</f>
        <v>-2512256791</v>
      </c>
      <c r="E19" s="24">
        <f t="shared" ref="E19:G19" si="2">E11-E15</f>
        <v>1011232552</v>
      </c>
      <c r="F19" s="24">
        <f t="shared" si="2"/>
        <v>-1472157011</v>
      </c>
      <c r="G19" s="24">
        <f t="shared" si="2"/>
        <v>1972571986</v>
      </c>
    </row>
    <row r="20" spans="1:7">
      <c r="A20" s="75" t="s">
        <v>167</v>
      </c>
      <c r="B20" s="10"/>
      <c r="C20" s="20"/>
      <c r="D20" s="21">
        <v>1038000</v>
      </c>
      <c r="E20" s="21">
        <v>26466277</v>
      </c>
      <c r="F20" s="21">
        <v>7758450</v>
      </c>
      <c r="G20" s="21">
        <v>38225549</v>
      </c>
    </row>
    <row r="21" spans="1:7">
      <c r="A21" s="75" t="s">
        <v>168</v>
      </c>
      <c r="B21" s="10"/>
      <c r="C21" s="20"/>
      <c r="D21" s="21">
        <v>-3541440187</v>
      </c>
      <c r="E21" s="21">
        <v>-1419723</v>
      </c>
      <c r="F21" s="21">
        <v>-3476790187</v>
      </c>
      <c r="G21" s="21">
        <v>-73724843</v>
      </c>
    </row>
    <row r="22" spans="1:7">
      <c r="A22" s="75" t="s">
        <v>169</v>
      </c>
      <c r="B22" s="10"/>
      <c r="C22" s="20"/>
      <c r="D22" s="21">
        <v>1028145396</v>
      </c>
      <c r="E22" s="21">
        <v>986185998</v>
      </c>
      <c r="F22" s="21">
        <v>1996874726</v>
      </c>
      <c r="G22" s="21">
        <v>2008071280</v>
      </c>
    </row>
    <row r="23" spans="1:7" s="13" customFormat="1">
      <c r="A23" s="76" t="s">
        <v>67</v>
      </c>
      <c r="B23" s="12" t="s">
        <v>50</v>
      </c>
      <c r="C23" s="7" t="s">
        <v>175</v>
      </c>
      <c r="D23" s="78">
        <v>7077637929</v>
      </c>
      <c r="E23" s="24">
        <v>26530429</v>
      </c>
      <c r="F23" s="24">
        <v>7080726919</v>
      </c>
      <c r="G23" s="24">
        <v>39627686</v>
      </c>
    </row>
    <row r="24" spans="1:7" s="13" customFormat="1">
      <c r="A24" s="74" t="s">
        <v>68</v>
      </c>
      <c r="B24" s="12" t="s">
        <v>51</v>
      </c>
      <c r="C24" s="7" t="s">
        <v>176</v>
      </c>
      <c r="D24" s="24">
        <v>0</v>
      </c>
      <c r="E24" s="24">
        <v>0</v>
      </c>
      <c r="F24" s="24">
        <v>0</v>
      </c>
      <c r="G24" s="24">
        <v>0</v>
      </c>
    </row>
    <row r="25" spans="1:7" s="13" customFormat="1">
      <c r="A25" s="74" t="s">
        <v>69</v>
      </c>
      <c r="B25" s="12" t="s">
        <v>160</v>
      </c>
      <c r="C25" s="7" t="s">
        <v>177</v>
      </c>
      <c r="D25" s="21">
        <v>96091329</v>
      </c>
      <c r="E25" s="21">
        <v>93718370</v>
      </c>
      <c r="F25" s="21">
        <v>213993763</v>
      </c>
      <c r="G25" s="21">
        <v>231398798</v>
      </c>
    </row>
    <row r="26" spans="1:7" s="13" customFormat="1">
      <c r="A26" s="75" t="s">
        <v>182</v>
      </c>
      <c r="B26" s="12"/>
      <c r="C26" s="7"/>
      <c r="D26" s="21">
        <v>47009943</v>
      </c>
      <c r="E26" s="21">
        <v>50517584</v>
      </c>
      <c r="F26" s="21">
        <v>88277891</v>
      </c>
      <c r="G26" s="21">
        <v>129663866</v>
      </c>
    </row>
    <row r="27" spans="1:7" s="13" customFormat="1">
      <c r="A27" s="74" t="s">
        <v>70</v>
      </c>
      <c r="B27" s="12" t="s">
        <v>52</v>
      </c>
      <c r="C27" s="7" t="s">
        <v>177</v>
      </c>
      <c r="D27" s="21">
        <v>521924960</v>
      </c>
      <c r="E27" s="21">
        <v>191830699</v>
      </c>
      <c r="F27" s="21">
        <v>945050155</v>
      </c>
      <c r="G27" s="21">
        <v>1058023694</v>
      </c>
    </row>
    <row r="28" spans="1:7" s="13" customFormat="1">
      <c r="A28" s="74" t="s">
        <v>71</v>
      </c>
      <c r="B28" s="12" t="s">
        <v>53</v>
      </c>
      <c r="C28" s="7"/>
      <c r="D28" s="24">
        <f>D19+D23-D24-D25-D27</f>
        <v>3947364849</v>
      </c>
      <c r="E28" s="24">
        <f t="shared" ref="E28:G28" si="3">E19+E23-E24-E25-E27</f>
        <v>752213912</v>
      </c>
      <c r="F28" s="24">
        <f t="shared" si="3"/>
        <v>4449525990</v>
      </c>
      <c r="G28" s="24">
        <f t="shared" si="3"/>
        <v>722777180</v>
      </c>
    </row>
    <row r="29" spans="1:7" s="13" customFormat="1">
      <c r="A29" s="74" t="s">
        <v>72</v>
      </c>
      <c r="B29" s="12" t="s">
        <v>54</v>
      </c>
      <c r="C29" s="7" t="s">
        <v>178</v>
      </c>
      <c r="D29" s="21">
        <v>0</v>
      </c>
      <c r="E29" s="21">
        <v>2000000</v>
      </c>
      <c r="F29" s="21">
        <v>0</v>
      </c>
      <c r="G29" s="21">
        <v>37000000</v>
      </c>
    </row>
    <row r="30" spans="1:7" s="13" customFormat="1">
      <c r="A30" s="74" t="s">
        <v>73</v>
      </c>
      <c r="B30" s="12" t="s">
        <v>55</v>
      </c>
      <c r="C30" s="7" t="s">
        <v>179</v>
      </c>
      <c r="D30" s="24">
        <v>0</v>
      </c>
      <c r="E30" s="21"/>
      <c r="F30" s="21">
        <v>0</v>
      </c>
      <c r="G30" s="21">
        <v>0</v>
      </c>
    </row>
    <row r="31" spans="1:7" s="13" customFormat="1">
      <c r="A31" s="74" t="s">
        <v>74</v>
      </c>
      <c r="B31" s="12" t="s">
        <v>56</v>
      </c>
      <c r="C31" s="7"/>
      <c r="D31" s="24">
        <f>D29-D30</f>
        <v>0</v>
      </c>
      <c r="E31" s="24">
        <f t="shared" ref="E31:G31" si="4">E29-E30</f>
        <v>2000000</v>
      </c>
      <c r="F31" s="24">
        <f t="shared" si="4"/>
        <v>0</v>
      </c>
      <c r="G31" s="24">
        <f t="shared" si="4"/>
        <v>37000000</v>
      </c>
    </row>
    <row r="32" spans="1:7" s="13" customFormat="1">
      <c r="A32" s="74" t="s">
        <v>75</v>
      </c>
      <c r="B32" s="12" t="s">
        <v>57</v>
      </c>
      <c r="C32" s="7"/>
      <c r="D32" s="24">
        <f>D28+D31</f>
        <v>3947364849</v>
      </c>
      <c r="E32" s="24">
        <v>754213912</v>
      </c>
      <c r="F32" s="24">
        <v>4449525990</v>
      </c>
      <c r="G32" s="24">
        <v>759777180</v>
      </c>
    </row>
    <row r="33" spans="1:7" s="13" customFormat="1">
      <c r="A33" s="77" t="s">
        <v>170</v>
      </c>
      <c r="B33" s="12" t="s">
        <v>58</v>
      </c>
      <c r="C33" s="7" t="s">
        <v>180</v>
      </c>
      <c r="D33" s="24">
        <v>0</v>
      </c>
      <c r="E33" s="24"/>
      <c r="F33" s="24"/>
      <c r="G33" s="24"/>
    </row>
    <row r="34" spans="1:7" s="13" customFormat="1">
      <c r="A34" s="77" t="s">
        <v>171</v>
      </c>
      <c r="B34" s="12" t="s">
        <v>59</v>
      </c>
      <c r="C34" s="7" t="s">
        <v>181</v>
      </c>
      <c r="D34" s="24">
        <v>0</v>
      </c>
      <c r="E34" s="24"/>
      <c r="F34" s="24"/>
      <c r="G34" s="24"/>
    </row>
    <row r="35" spans="1:7" s="13" customFormat="1">
      <c r="A35" s="74" t="s">
        <v>76</v>
      </c>
      <c r="B35" s="12" t="s">
        <v>60</v>
      </c>
      <c r="C35" s="7"/>
      <c r="D35" s="24">
        <f>D32-D33-D34</f>
        <v>3947364849</v>
      </c>
      <c r="E35" s="24">
        <f t="shared" ref="E35:G35" si="5">E32-E33-E34</f>
        <v>754213912</v>
      </c>
      <c r="F35" s="24">
        <f t="shared" si="5"/>
        <v>4449525990</v>
      </c>
      <c r="G35" s="24">
        <f t="shared" si="5"/>
        <v>759777180</v>
      </c>
    </row>
  </sheetData>
  <mergeCells count="8">
    <mergeCell ref="A2:D2"/>
    <mergeCell ref="A3:G3"/>
    <mergeCell ref="A4:G4"/>
    <mergeCell ref="F6:G6"/>
    <mergeCell ref="A6:A7"/>
    <mergeCell ref="B6:B7"/>
    <mergeCell ref="C6:C7"/>
    <mergeCell ref="D6:E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81C55-CC50-4155-974F-A9BB9EC7824F}">
  <dimension ref="A1:G32"/>
  <sheetViews>
    <sheetView tabSelected="1" zoomScaleNormal="100" workbookViewId="0">
      <selection activeCell="A6" sqref="A6"/>
    </sheetView>
  </sheetViews>
  <sheetFormatPr defaultColWidth="9.109375" defaultRowHeight="11.4"/>
  <cols>
    <col min="1" max="1" width="74.6640625" style="14" bestFit="1" customWidth="1"/>
    <col min="2" max="2" width="5.109375" style="14" bestFit="1" customWidth="1"/>
    <col min="3" max="3" width="5.6640625" style="14" bestFit="1" customWidth="1"/>
    <col min="4" max="4" width="21" style="14" bestFit="1" customWidth="1"/>
    <col min="5" max="5" width="21.109375" style="14" bestFit="1" customWidth="1"/>
    <col min="6" max="16384" width="9.109375" style="14"/>
  </cols>
  <sheetData>
    <row r="1" spans="1:7" ht="15.6">
      <c r="A1" s="18" t="s">
        <v>95</v>
      </c>
      <c r="B1" s="28"/>
      <c r="C1" s="3"/>
      <c r="D1" s="3"/>
      <c r="E1"/>
      <c r="F1"/>
      <c r="G1"/>
    </row>
    <row r="2" spans="1:7" ht="14.4">
      <c r="A2" s="101" t="s">
        <v>96</v>
      </c>
      <c r="B2" s="101"/>
      <c r="C2" s="101"/>
      <c r="D2" s="101"/>
      <c r="E2"/>
      <c r="F2"/>
      <c r="G2"/>
    </row>
    <row r="3" spans="1:7" ht="15.6">
      <c r="A3" s="104" t="s">
        <v>195</v>
      </c>
      <c r="B3" s="104"/>
      <c r="C3" s="104"/>
      <c r="D3" s="104"/>
      <c r="E3" s="104"/>
    </row>
    <row r="4" spans="1:7" ht="15.6">
      <c r="A4" s="104" t="s">
        <v>183</v>
      </c>
      <c r="B4" s="104"/>
      <c r="C4" s="104"/>
      <c r="D4" s="104"/>
      <c r="E4" s="104"/>
    </row>
    <row r="5" spans="1:7" ht="13.2">
      <c r="A5" s="105" t="s">
        <v>198</v>
      </c>
      <c r="B5" s="105"/>
      <c r="C5" s="105"/>
      <c r="D5" s="105"/>
      <c r="E5" s="105"/>
      <c r="F5" s="79"/>
      <c r="G5" s="79"/>
    </row>
    <row r="6" spans="1:7">
      <c r="A6" s="69"/>
      <c r="B6" s="69"/>
      <c r="C6" s="69"/>
      <c r="D6" s="69"/>
      <c r="E6" s="70" t="s">
        <v>45</v>
      </c>
      <c r="G6" s="17"/>
    </row>
    <row r="7" spans="1:7">
      <c r="A7" s="106" t="s">
        <v>0</v>
      </c>
      <c r="B7" s="106" t="s">
        <v>46</v>
      </c>
      <c r="C7" s="106" t="s">
        <v>47</v>
      </c>
      <c r="D7" s="106">
        <v>2018</v>
      </c>
      <c r="E7" s="106">
        <v>2017</v>
      </c>
      <c r="F7" s="69"/>
      <c r="G7" s="17"/>
    </row>
    <row r="8" spans="1:7">
      <c r="A8" s="106"/>
      <c r="B8" s="106"/>
      <c r="C8" s="106"/>
      <c r="D8" s="106"/>
      <c r="E8" s="106"/>
    </row>
    <row r="9" spans="1:7" ht="12">
      <c r="A9" s="7">
        <v>1</v>
      </c>
      <c r="B9" s="7">
        <v>2</v>
      </c>
      <c r="C9" s="7">
        <v>3</v>
      </c>
      <c r="D9" s="7">
        <v>4</v>
      </c>
      <c r="E9" s="7">
        <v>5</v>
      </c>
    </row>
    <row r="10" spans="1:7" ht="12">
      <c r="A10" s="81" t="s">
        <v>77</v>
      </c>
      <c r="B10" s="7"/>
      <c r="C10" s="7"/>
      <c r="D10" s="80">
        <f>SUM(D11:D17)</f>
        <v>212614776216</v>
      </c>
      <c r="E10" s="80">
        <f>SUM(E11:E17)</f>
        <v>-2664510989</v>
      </c>
    </row>
    <row r="11" spans="1:7" ht="12">
      <c r="A11" s="72" t="s">
        <v>89</v>
      </c>
      <c r="B11" s="20" t="s">
        <v>22</v>
      </c>
      <c r="C11" s="7"/>
      <c r="D11" s="90">
        <v>2190159474</v>
      </c>
      <c r="E11" s="90">
        <v>2471074119</v>
      </c>
    </row>
    <row r="12" spans="1:7" ht="12">
      <c r="A12" s="19" t="s">
        <v>83</v>
      </c>
      <c r="B12" s="20" t="s">
        <v>23</v>
      </c>
      <c r="C12" s="7"/>
      <c r="D12" s="71">
        <v>-788003635</v>
      </c>
      <c r="E12" s="71">
        <v>-2331311304</v>
      </c>
    </row>
    <row r="13" spans="1:7" ht="12">
      <c r="A13" s="19" t="s">
        <v>84</v>
      </c>
      <c r="B13" s="20" t="s">
        <v>24</v>
      </c>
      <c r="C13" s="7"/>
      <c r="D13" s="71">
        <v>-333870900</v>
      </c>
      <c r="E13" s="71">
        <v>-252461300</v>
      </c>
    </row>
    <row r="14" spans="1:7" ht="12">
      <c r="A14" s="19" t="s">
        <v>85</v>
      </c>
      <c r="B14" s="20" t="s">
        <v>25</v>
      </c>
      <c r="C14" s="7"/>
      <c r="D14" s="71">
        <v>0</v>
      </c>
      <c r="E14" s="71">
        <v>0</v>
      </c>
    </row>
    <row r="15" spans="1:7" ht="12">
      <c r="A15" s="19" t="s">
        <v>87</v>
      </c>
      <c r="B15" s="20" t="s">
        <v>26</v>
      </c>
      <c r="C15" s="7"/>
      <c r="D15" s="71">
        <v>-65894032</v>
      </c>
      <c r="E15" s="71">
        <v>-20500000</v>
      </c>
    </row>
    <row r="16" spans="1:7" ht="12">
      <c r="A16" s="19" t="s">
        <v>88</v>
      </c>
      <c r="B16" s="20" t="s">
        <v>27</v>
      </c>
      <c r="C16" s="7"/>
      <c r="D16" s="71">
        <v>212000000000</v>
      </c>
      <c r="E16" s="71">
        <v>1013397222</v>
      </c>
    </row>
    <row r="17" spans="1:5" s="16" customFormat="1" ht="12">
      <c r="A17" s="72" t="s">
        <v>86</v>
      </c>
      <c r="B17" s="20" t="s">
        <v>28</v>
      </c>
      <c r="C17" s="7"/>
      <c r="D17" s="71">
        <v>-387614691</v>
      </c>
      <c r="E17" s="71">
        <v>-3544709726</v>
      </c>
    </row>
    <row r="18" spans="1:5">
      <c r="A18" s="82" t="s">
        <v>78</v>
      </c>
      <c r="B18" s="83">
        <v>20</v>
      </c>
      <c r="C18" s="83"/>
      <c r="D18" s="84">
        <f>D10</f>
        <v>212614776216</v>
      </c>
      <c r="E18" s="84">
        <f>E10</f>
        <v>-2664510989</v>
      </c>
    </row>
    <row r="19" spans="1:5" ht="12">
      <c r="A19" s="81" t="s">
        <v>79</v>
      </c>
      <c r="B19" s="7"/>
      <c r="C19" s="7"/>
      <c r="D19" s="73">
        <f>SUM(D20:D23)</f>
        <v>-217217362071</v>
      </c>
      <c r="E19" s="73">
        <f>SUM(E20:E23)</f>
        <v>-209982232864</v>
      </c>
    </row>
    <row r="20" spans="1:5" ht="12">
      <c r="A20" s="72" t="s">
        <v>184</v>
      </c>
      <c r="B20" s="20">
        <v>21</v>
      </c>
      <c r="C20" s="7"/>
      <c r="D20" s="71">
        <v>0</v>
      </c>
      <c r="E20" s="71">
        <v>-8736364</v>
      </c>
    </row>
    <row r="21" spans="1:5" ht="12">
      <c r="A21" s="72" t="s">
        <v>187</v>
      </c>
      <c r="B21" s="20">
        <v>22</v>
      </c>
      <c r="C21" s="7"/>
      <c r="D21" s="71">
        <v>0</v>
      </c>
      <c r="E21" s="71">
        <v>0</v>
      </c>
    </row>
    <row r="22" spans="1:5" ht="12">
      <c r="A22" s="72" t="s">
        <v>185</v>
      </c>
      <c r="B22" s="20">
        <v>23</v>
      </c>
      <c r="C22" s="7"/>
      <c r="D22" s="71">
        <v>-224295000000</v>
      </c>
      <c r="E22" s="71">
        <v>-210000000000</v>
      </c>
    </row>
    <row r="23" spans="1:5" s="16" customFormat="1">
      <c r="A23" s="86" t="s">
        <v>186</v>
      </c>
      <c r="B23" s="20">
        <v>27</v>
      </c>
      <c r="C23" s="20"/>
      <c r="D23" s="71">
        <v>7077637929</v>
      </c>
      <c r="E23" s="71">
        <v>26503500</v>
      </c>
    </row>
    <row r="24" spans="1:5">
      <c r="A24" s="85" t="s">
        <v>94</v>
      </c>
      <c r="B24" s="83" t="s">
        <v>53</v>
      </c>
      <c r="C24" s="83"/>
      <c r="D24" s="84">
        <f>D19</f>
        <v>-217217362071</v>
      </c>
      <c r="E24" s="84">
        <f>E19</f>
        <v>-209982232864</v>
      </c>
    </row>
    <row r="25" spans="1:5" ht="12">
      <c r="A25" s="22" t="s">
        <v>80</v>
      </c>
      <c r="B25" s="7"/>
      <c r="C25" s="7"/>
      <c r="D25" s="84">
        <f>D26+D27</f>
        <v>0</v>
      </c>
      <c r="E25" s="84">
        <f>E26+E27</f>
        <v>215000000000</v>
      </c>
    </row>
    <row r="26" spans="1:5">
      <c r="A26" s="19" t="s">
        <v>90</v>
      </c>
      <c r="B26" s="20">
        <v>31</v>
      </c>
      <c r="C26" s="20"/>
      <c r="D26" s="71">
        <v>0</v>
      </c>
      <c r="E26" s="71">
        <v>215000000000</v>
      </c>
    </row>
    <row r="27" spans="1:5">
      <c r="A27" s="19" t="s">
        <v>91</v>
      </c>
      <c r="B27" s="20">
        <v>32</v>
      </c>
      <c r="C27" s="20"/>
      <c r="D27" s="71">
        <v>0</v>
      </c>
      <c r="E27" s="71">
        <v>0</v>
      </c>
    </row>
    <row r="28" spans="1:5">
      <c r="A28" s="82" t="s">
        <v>81</v>
      </c>
      <c r="B28" s="83" t="s">
        <v>56</v>
      </c>
      <c r="C28" s="83"/>
      <c r="D28" s="84">
        <f>D25</f>
        <v>0</v>
      </c>
      <c r="E28" s="84">
        <f>E25</f>
        <v>215000000000</v>
      </c>
    </row>
    <row r="29" spans="1:5" s="15" customFormat="1" ht="12.6" thickBot="1">
      <c r="A29" s="91" t="s">
        <v>93</v>
      </c>
      <c r="B29" s="92" t="s">
        <v>57</v>
      </c>
      <c r="C29" s="92"/>
      <c r="D29" s="93">
        <f>D28+D24+D18</f>
        <v>-4602585855</v>
      </c>
      <c r="E29" s="93">
        <f>E28+E24+E18</f>
        <v>2353256147</v>
      </c>
    </row>
    <row r="30" spans="1:5" ht="12.6" thickBot="1">
      <c r="A30" s="97" t="s">
        <v>82</v>
      </c>
      <c r="B30" s="98" t="s">
        <v>60</v>
      </c>
      <c r="C30" s="98"/>
      <c r="D30" s="99">
        <v>6663100945</v>
      </c>
      <c r="E30" s="99">
        <v>3915332188</v>
      </c>
    </row>
    <row r="31" spans="1:5" ht="12">
      <c r="A31" s="87" t="s">
        <v>188</v>
      </c>
      <c r="B31" s="94">
        <v>61</v>
      </c>
      <c r="C31" s="95"/>
      <c r="D31" s="96"/>
      <c r="E31" s="96"/>
    </row>
    <row r="32" spans="1:5" ht="12">
      <c r="A32" s="81" t="s">
        <v>92</v>
      </c>
      <c r="B32" s="7" t="s">
        <v>61</v>
      </c>
      <c r="C32" s="7"/>
      <c r="D32" s="73">
        <f>D29+D30+D31</f>
        <v>2060515090</v>
      </c>
      <c r="E32" s="73">
        <f>E29+E30+E31</f>
        <v>6268588335</v>
      </c>
    </row>
  </sheetData>
  <mergeCells count="9">
    <mergeCell ref="A2:D2"/>
    <mergeCell ref="A3:E3"/>
    <mergeCell ref="A5:E5"/>
    <mergeCell ref="A4:E4"/>
    <mergeCell ref="E7:E8"/>
    <mergeCell ref="A7:A8"/>
    <mergeCell ref="B7:B8"/>
    <mergeCell ref="C7:C8"/>
    <mergeCell ref="D7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Trang tính</vt:lpstr>
      </vt:variant>
      <vt:variant>
        <vt:i4>3</vt:i4>
      </vt:variant>
    </vt:vector>
  </HeadingPairs>
  <TitlesOfParts>
    <vt:vector size="3" baseType="lpstr">
      <vt:lpstr>Balance Sheet</vt:lpstr>
      <vt:lpstr>Income Statement</vt:lpstr>
      <vt:lpstr>Cash Flow 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Ha Linh Hoang</cp:lastModifiedBy>
  <dcterms:created xsi:type="dcterms:W3CDTF">2019-02-14T14:39:45Z</dcterms:created>
  <dcterms:modified xsi:type="dcterms:W3CDTF">2019-08-15T09:53:28Z</dcterms:modified>
</cp:coreProperties>
</file>